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"/>
    </mc:Choice>
  </mc:AlternateContent>
  <bookViews>
    <workbookView xWindow="360" yWindow="100" windowWidth="16490" windowHeight="7450" activeTab="7"/>
  </bookViews>
  <sheets>
    <sheet name="рб" sheetId="1" r:id="rId1"/>
    <sheet name="программы РБ" sheetId="5" r:id="rId2"/>
    <sheet name="№3 ин" sheetId="6" r:id="rId3"/>
    <sheet name="№2" sheetId="7" r:id="rId4"/>
    <sheet name="№1" sheetId="8" r:id="rId5"/>
    <sheet name="прог1" sheetId="9" r:id="rId6"/>
    <sheet name="прог 2" sheetId="10" r:id="rId7"/>
    <sheet name="прог3" sheetId="11" r:id="rId8"/>
  </sheets>
  <definedNames>
    <definedName name="_xlnm.Print_Titles" localSheetId="4">№1!$10:$11</definedName>
    <definedName name="_xlnm.Print_Titles" localSheetId="3">№2!$10:$11</definedName>
    <definedName name="_xlnm.Print_Titles" localSheetId="2">'№3 ин'!$10:$11</definedName>
    <definedName name="_xlnm.Print_Titles" localSheetId="0">рб!$10:$11</definedName>
    <definedName name="_xlnm.Print_Area" localSheetId="4">№1!$A$1:$J$210</definedName>
    <definedName name="_xlnm.Print_Area" localSheetId="3">№2!$A$1:$J$207</definedName>
    <definedName name="_xlnm.Print_Area" localSheetId="2">'№3 ин'!$A$1:$J$210</definedName>
  </definedNames>
  <calcPr calcId="162913"/>
</workbook>
</file>

<file path=xl/calcChain.xml><?xml version="1.0" encoding="utf-8"?>
<calcChain xmlns="http://schemas.openxmlformats.org/spreadsheetml/2006/main">
  <c r="H179" i="8" l="1"/>
  <c r="I179" i="8"/>
  <c r="J179" i="8"/>
  <c r="J178" i="8"/>
  <c r="I178" i="8"/>
  <c r="H178" i="8"/>
  <c r="H158" i="8"/>
  <c r="I158" i="8"/>
  <c r="J158" i="8"/>
  <c r="H159" i="8"/>
  <c r="I159" i="8"/>
  <c r="J159" i="8"/>
  <c r="H160" i="8"/>
  <c r="I160" i="8"/>
  <c r="J160" i="8"/>
  <c r="H161" i="8"/>
  <c r="I161" i="8"/>
  <c r="J161" i="8"/>
  <c r="E56" i="11"/>
  <c r="F56" i="11" s="1"/>
  <c r="E55" i="11"/>
  <c r="F55" i="11" s="1"/>
  <c r="E54" i="11"/>
  <c r="F54" i="11" s="1"/>
  <c r="E53" i="11"/>
  <c r="F53" i="11" s="1"/>
  <c r="F40" i="11"/>
  <c r="E40" i="11"/>
  <c r="E78" i="11" s="1"/>
  <c r="F78" i="11" s="1"/>
  <c r="F37" i="11"/>
  <c r="E37" i="11"/>
  <c r="E75" i="11" s="1"/>
  <c r="F75" i="11" s="1"/>
  <c r="F36" i="11"/>
  <c r="E36" i="11"/>
  <c r="E74" i="11" s="1"/>
  <c r="F74" i="11" s="1"/>
  <c r="F35" i="11"/>
  <c r="E35" i="11"/>
  <c r="E73" i="11" s="1"/>
  <c r="F73" i="11" s="1"/>
  <c r="F34" i="11"/>
  <c r="E34" i="11"/>
  <c r="E72" i="11" s="1"/>
  <c r="F72" i="11" s="1"/>
  <c r="F18" i="11"/>
  <c r="F17" i="11"/>
  <c r="F16" i="11"/>
  <c r="F15" i="11"/>
  <c r="I11" i="11"/>
  <c r="E55" i="10"/>
  <c r="F55" i="10" s="1"/>
  <c r="E54" i="10"/>
  <c r="F54" i="10" s="1"/>
  <c r="E53" i="10"/>
  <c r="F53" i="10" s="1"/>
  <c r="E52" i="10"/>
  <c r="F52" i="10" s="1"/>
  <c r="E39" i="10"/>
  <c r="E77" i="10" s="1"/>
  <c r="F77" i="10" s="1"/>
  <c r="E36" i="10"/>
  <c r="E74" i="10" s="1"/>
  <c r="F74" i="10" s="1"/>
  <c r="E35" i="10"/>
  <c r="E73" i="10" s="1"/>
  <c r="F73" i="10" s="1"/>
  <c r="E34" i="10"/>
  <c r="E72" i="10" s="1"/>
  <c r="F72" i="10" s="1"/>
  <c r="E33" i="10"/>
  <c r="E71" i="10" s="1"/>
  <c r="F71" i="10" s="1"/>
  <c r="F17" i="10"/>
  <c r="F16" i="10"/>
  <c r="F15" i="10"/>
  <c r="F14" i="10"/>
  <c r="I10" i="10"/>
  <c r="E52" i="9"/>
  <c r="E53" i="9"/>
  <c r="E54" i="9"/>
  <c r="E51" i="9"/>
  <c r="E38" i="9"/>
  <c r="E76" i="9" s="1"/>
  <c r="E33" i="9"/>
  <c r="E71" i="9" s="1"/>
  <c r="E34" i="9"/>
  <c r="E72" i="9" s="1"/>
  <c r="E35" i="9"/>
  <c r="E73" i="9" s="1"/>
  <c r="E32" i="9"/>
  <c r="E70" i="9" s="1"/>
  <c r="E24" i="9"/>
  <c r="E42" i="9" s="1"/>
  <c r="E25" i="9"/>
  <c r="E62" i="9" s="1"/>
  <c r="E81" i="9" s="1"/>
  <c r="E26" i="9"/>
  <c r="E44" i="9" s="1"/>
  <c r="E27" i="9"/>
  <c r="E64" i="9" s="1"/>
  <c r="E83" i="9" s="1"/>
  <c r="E23" i="9"/>
  <c r="E41" i="9" s="1"/>
  <c r="F33" i="10" l="1"/>
  <c r="F34" i="10"/>
  <c r="F35" i="10"/>
  <c r="F36" i="10"/>
  <c r="F39" i="10"/>
  <c r="E60" i="9"/>
  <c r="E79" i="9" s="1"/>
  <c r="E61" i="9"/>
  <c r="E80" i="9" s="1"/>
  <c r="E63" i="9"/>
  <c r="E82" i="9" s="1"/>
  <c r="E45" i="9"/>
  <c r="E43" i="9"/>
  <c r="F17" i="9"/>
  <c r="F16" i="9"/>
  <c r="F15" i="9"/>
  <c r="F14" i="9"/>
  <c r="I10" i="9"/>
  <c r="G208" i="8"/>
  <c r="J208" i="8" s="1"/>
  <c r="J206" i="8"/>
  <c r="G206" i="8"/>
  <c r="I206" i="8" s="1"/>
  <c r="G205" i="8"/>
  <c r="J205" i="8" s="1"/>
  <c r="J204" i="8"/>
  <c r="G204" i="8"/>
  <c r="I204" i="8" s="1"/>
  <c r="G203" i="8"/>
  <c r="J203" i="8" s="1"/>
  <c r="G202" i="8"/>
  <c r="I202" i="8" s="1"/>
  <c r="G201" i="8"/>
  <c r="J201" i="8" s="1"/>
  <c r="G200" i="8"/>
  <c r="I200" i="8" s="1"/>
  <c r="G199" i="8"/>
  <c r="J199" i="8" s="1"/>
  <c r="G198" i="8"/>
  <c r="I198" i="8" s="1"/>
  <c r="G197" i="8"/>
  <c r="J197" i="8" s="1"/>
  <c r="J196" i="8"/>
  <c r="G196" i="8"/>
  <c r="I196" i="8" s="1"/>
  <c r="G195" i="8"/>
  <c r="J195" i="8" s="1"/>
  <c r="G194" i="8"/>
  <c r="I194" i="8" s="1"/>
  <c r="G193" i="8"/>
  <c r="J193" i="8" s="1"/>
  <c r="G192" i="8"/>
  <c r="I192" i="8" s="1"/>
  <c r="G191" i="8"/>
  <c r="J191" i="8" s="1"/>
  <c r="G190" i="8"/>
  <c r="I190" i="8" s="1"/>
  <c r="G189" i="8"/>
  <c r="J189" i="8" s="1"/>
  <c r="G188" i="8"/>
  <c r="I188" i="8" s="1"/>
  <c r="G187" i="8"/>
  <c r="J187" i="8" s="1"/>
  <c r="G186" i="8"/>
  <c r="I186" i="8" s="1"/>
  <c r="G185" i="8"/>
  <c r="J185" i="8" s="1"/>
  <c r="G184" i="8"/>
  <c r="I184" i="8" s="1"/>
  <c r="G182" i="8"/>
  <c r="J182" i="8" s="1"/>
  <c r="B182" i="8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8" i="8" s="1"/>
  <c r="G181" i="8"/>
  <c r="I181" i="8" s="1"/>
  <c r="G179" i="8"/>
  <c r="G178" i="8"/>
  <c r="J177" i="8"/>
  <c r="I177" i="8"/>
  <c r="J176" i="8"/>
  <c r="I176" i="8"/>
  <c r="J175" i="8"/>
  <c r="I175" i="8"/>
  <c r="J174" i="8"/>
  <c r="I174" i="8"/>
  <c r="J173" i="8"/>
  <c r="I173" i="8"/>
  <c r="J172" i="8"/>
  <c r="I172" i="8"/>
  <c r="J170" i="8"/>
  <c r="I170" i="8"/>
  <c r="J169" i="8"/>
  <c r="I169" i="8"/>
  <c r="J168" i="8"/>
  <c r="I168" i="8"/>
  <c r="J167" i="8"/>
  <c r="I167" i="8"/>
  <c r="J166" i="8"/>
  <c r="I166" i="8"/>
  <c r="J165" i="8"/>
  <c r="I165" i="8"/>
  <c r="J164" i="8"/>
  <c r="I164" i="8"/>
  <c r="J163" i="8"/>
  <c r="I163" i="8"/>
  <c r="J157" i="8"/>
  <c r="I157" i="8"/>
  <c r="J156" i="8"/>
  <c r="I156" i="8"/>
  <c r="J155" i="8"/>
  <c r="I155" i="8"/>
  <c r="B155" i="8"/>
  <c r="B156" i="8" s="1"/>
  <c r="B157" i="8" s="1"/>
  <c r="B158" i="8" s="1"/>
  <c r="B159" i="8" s="1"/>
  <c r="B160" i="8" s="1"/>
  <c r="B161" i="8" s="1"/>
  <c r="B163" i="8" s="1"/>
  <c r="B164" i="8" s="1"/>
  <c r="B165" i="8" s="1"/>
  <c r="B166" i="8" s="1"/>
  <c r="B167" i="8" s="1"/>
  <c r="B168" i="8" s="1"/>
  <c r="B169" i="8" s="1"/>
  <c r="B170" i="8" s="1"/>
  <c r="B172" i="8" s="1"/>
  <c r="B173" i="8" s="1"/>
  <c r="B174" i="8" s="1"/>
  <c r="B175" i="8" s="1"/>
  <c r="B176" i="8" s="1"/>
  <c r="B177" i="8" s="1"/>
  <c r="J154" i="8"/>
  <c r="I154" i="8"/>
  <c r="F152" i="8"/>
  <c r="G152" i="8" s="1"/>
  <c r="F151" i="8"/>
  <c r="G151" i="8" s="1"/>
  <c r="F150" i="8"/>
  <c r="G150" i="8" s="1"/>
  <c r="F149" i="8"/>
  <c r="G149" i="8" s="1"/>
  <c r="B149" i="8"/>
  <c r="B150" i="8" s="1"/>
  <c r="B151" i="8" s="1"/>
  <c r="B152" i="8" s="1"/>
  <c r="F148" i="8"/>
  <c r="G148" i="8" s="1"/>
  <c r="F146" i="8"/>
  <c r="G146" i="8" s="1"/>
  <c r="F145" i="8"/>
  <c r="G145" i="8" s="1"/>
  <c r="F144" i="8"/>
  <c r="G144" i="8" s="1"/>
  <c r="F143" i="8"/>
  <c r="G143" i="8" s="1"/>
  <c r="F142" i="8"/>
  <c r="G142" i="8" s="1"/>
  <c r="F141" i="8"/>
  <c r="G141" i="8" s="1"/>
  <c r="F140" i="8"/>
  <c r="G140" i="8" s="1"/>
  <c r="F139" i="8"/>
  <c r="G139" i="8" s="1"/>
  <c r="F138" i="8"/>
  <c r="G138" i="8" s="1"/>
  <c r="F137" i="8"/>
  <c r="G137" i="8" s="1"/>
  <c r="F136" i="8"/>
  <c r="G136" i="8" s="1"/>
  <c r="F135" i="8"/>
  <c r="G135" i="8" s="1"/>
  <c r="F134" i="8"/>
  <c r="G134" i="8" s="1"/>
  <c r="F133" i="8"/>
  <c r="G133" i="8" s="1"/>
  <c r="B133" i="8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F132" i="8"/>
  <c r="G132" i="8" s="1"/>
  <c r="G130" i="8"/>
  <c r="I130" i="8" s="1"/>
  <c r="E129" i="8"/>
  <c r="G129" i="8" s="1"/>
  <c r="J128" i="8"/>
  <c r="G128" i="8"/>
  <c r="I128" i="8" s="1"/>
  <c r="B128" i="8"/>
  <c r="B129" i="8" s="1"/>
  <c r="B130" i="8" s="1"/>
  <c r="G127" i="8"/>
  <c r="I127" i="8" s="1"/>
  <c r="B127" i="8"/>
  <c r="J126" i="8"/>
  <c r="G126" i="8"/>
  <c r="I126" i="8" s="1"/>
  <c r="G125" i="8"/>
  <c r="G123" i="8"/>
  <c r="I123" i="8" s="1"/>
  <c r="J122" i="8"/>
  <c r="G122" i="8"/>
  <c r="I122" i="8" s="1"/>
  <c r="B122" i="8"/>
  <c r="B123" i="8" s="1"/>
  <c r="G121" i="8"/>
  <c r="I121" i="8" s="1"/>
  <c r="B121" i="8"/>
  <c r="J120" i="8"/>
  <c r="G120" i="8"/>
  <c r="I120" i="8" s="1"/>
  <c r="J118" i="8"/>
  <c r="G118" i="8"/>
  <c r="I118" i="8" s="1"/>
  <c r="G117" i="8"/>
  <c r="I117" i="8" s="1"/>
  <c r="J116" i="8"/>
  <c r="G116" i="8"/>
  <c r="I116" i="8" s="1"/>
  <c r="G115" i="8"/>
  <c r="I115" i="8" s="1"/>
  <c r="J114" i="8"/>
  <c r="G114" i="8"/>
  <c r="I114" i="8" s="1"/>
  <c r="G113" i="8"/>
  <c r="I113" i="8" s="1"/>
  <c r="J112" i="8"/>
  <c r="G112" i="8"/>
  <c r="I112" i="8" s="1"/>
  <c r="B112" i="8"/>
  <c r="B113" i="8" s="1"/>
  <c r="B114" i="8" s="1"/>
  <c r="B115" i="8" s="1"/>
  <c r="B116" i="8" s="1"/>
  <c r="B117" i="8" s="1"/>
  <c r="B118" i="8" s="1"/>
  <c r="G111" i="8"/>
  <c r="I111" i="8" s="1"/>
  <c r="G109" i="8"/>
  <c r="I109" i="8" s="1"/>
  <c r="J108" i="8"/>
  <c r="G108" i="8"/>
  <c r="I108" i="8" s="1"/>
  <c r="G107" i="8"/>
  <c r="I107" i="8" s="1"/>
  <c r="J106" i="8"/>
  <c r="G106" i="8"/>
  <c r="I106" i="8" s="1"/>
  <c r="G105" i="8"/>
  <c r="I105" i="8" s="1"/>
  <c r="J104" i="8"/>
  <c r="G104" i="8"/>
  <c r="I104" i="8" s="1"/>
  <c r="B104" i="8"/>
  <c r="B105" i="8" s="1"/>
  <c r="B106" i="8" s="1"/>
  <c r="B107" i="8" s="1"/>
  <c r="B108" i="8" s="1"/>
  <c r="B109" i="8" s="1"/>
  <c r="G103" i="8"/>
  <c r="I103" i="8" s="1"/>
  <c r="G101" i="8"/>
  <c r="I101" i="8" s="1"/>
  <c r="J100" i="8"/>
  <c r="G100" i="8"/>
  <c r="I100" i="8" s="1"/>
  <c r="B100" i="8"/>
  <c r="B101" i="8" s="1"/>
  <c r="G99" i="8"/>
  <c r="I99" i="8" s="1"/>
  <c r="B99" i="8"/>
  <c r="J98" i="8"/>
  <c r="G98" i="8"/>
  <c r="I98" i="8" s="1"/>
  <c r="J96" i="8"/>
  <c r="G96" i="8"/>
  <c r="I96" i="8" s="1"/>
  <c r="B96" i="8"/>
  <c r="G95" i="8"/>
  <c r="I95" i="8" s="1"/>
  <c r="B95" i="8"/>
  <c r="J94" i="8"/>
  <c r="G94" i="8"/>
  <c r="I94" i="8" s="1"/>
  <c r="J93" i="8"/>
  <c r="G93" i="8"/>
  <c r="I93" i="8" s="1"/>
  <c r="J91" i="8"/>
  <c r="G91" i="8"/>
  <c r="I91" i="8" s="1"/>
  <c r="G90" i="8"/>
  <c r="I90" i="8" s="1"/>
  <c r="J89" i="8"/>
  <c r="G89" i="8"/>
  <c r="I89" i="8" s="1"/>
  <c r="G88" i="8"/>
  <c r="I88" i="8" s="1"/>
  <c r="J87" i="8"/>
  <c r="G87" i="8"/>
  <c r="I87" i="8" s="1"/>
  <c r="G86" i="8"/>
  <c r="I86" i="8" s="1"/>
  <c r="J85" i="8"/>
  <c r="G85" i="8"/>
  <c r="I85" i="8" s="1"/>
  <c r="G84" i="8"/>
  <c r="I84" i="8" s="1"/>
  <c r="J83" i="8"/>
  <c r="G83" i="8"/>
  <c r="I83" i="8" s="1"/>
  <c r="G82" i="8"/>
  <c r="I82" i="8" s="1"/>
  <c r="J81" i="8"/>
  <c r="G81" i="8"/>
  <c r="I81" i="8" s="1"/>
  <c r="G80" i="8"/>
  <c r="I80" i="8" s="1"/>
  <c r="J79" i="8"/>
  <c r="G79" i="8"/>
  <c r="I79" i="8" s="1"/>
  <c r="B79" i="8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G78" i="8"/>
  <c r="B78" i="8"/>
  <c r="J77" i="8"/>
  <c r="G77" i="8"/>
  <c r="I77" i="8" s="1"/>
  <c r="J75" i="8"/>
  <c r="G75" i="8"/>
  <c r="I75" i="8" s="1"/>
  <c r="I74" i="8"/>
  <c r="G74" i="8"/>
  <c r="J73" i="8"/>
  <c r="G73" i="8"/>
  <c r="I73" i="8" s="1"/>
  <c r="I72" i="8"/>
  <c r="G72" i="8"/>
  <c r="J71" i="8"/>
  <c r="G71" i="8"/>
  <c r="I71" i="8" s="1"/>
  <c r="I70" i="8"/>
  <c r="G70" i="8"/>
  <c r="J69" i="8"/>
  <c r="G69" i="8"/>
  <c r="I69" i="8" s="1"/>
  <c r="I68" i="8"/>
  <c r="G68" i="8"/>
  <c r="J67" i="8"/>
  <c r="G67" i="8"/>
  <c r="I67" i="8" s="1"/>
  <c r="G66" i="8"/>
  <c r="J66" i="8" s="1"/>
  <c r="J65" i="8"/>
  <c r="G65" i="8"/>
  <c r="I65" i="8" s="1"/>
  <c r="G64" i="8"/>
  <c r="I64" i="8" s="1"/>
  <c r="J63" i="8"/>
  <c r="G63" i="8"/>
  <c r="I63" i="8" s="1"/>
  <c r="G62" i="8"/>
  <c r="I62" i="8" s="1"/>
  <c r="J61" i="8"/>
  <c r="G61" i="8"/>
  <c r="I61" i="8" s="1"/>
  <c r="G60" i="8"/>
  <c r="I60" i="8" s="1"/>
  <c r="J59" i="8"/>
  <c r="G59" i="8"/>
  <c r="I59" i="8" s="1"/>
  <c r="G58" i="8"/>
  <c r="I58" i="8" s="1"/>
  <c r="J57" i="8"/>
  <c r="G57" i="8"/>
  <c r="I57" i="8" s="1"/>
  <c r="G56" i="8"/>
  <c r="I56" i="8" s="1"/>
  <c r="J55" i="8"/>
  <c r="G55" i="8"/>
  <c r="I55" i="8" s="1"/>
  <c r="G54" i="8"/>
  <c r="I54" i="8" s="1"/>
  <c r="J53" i="8"/>
  <c r="G53" i="8"/>
  <c r="I53" i="8" s="1"/>
  <c r="G52" i="8"/>
  <c r="I52" i="8" s="1"/>
  <c r="J51" i="8"/>
  <c r="G51" i="8"/>
  <c r="I51" i="8" s="1"/>
  <c r="G50" i="8"/>
  <c r="I50" i="8" s="1"/>
  <c r="J49" i="8"/>
  <c r="G49" i="8"/>
  <c r="I49" i="8" s="1"/>
  <c r="G48" i="8"/>
  <c r="I48" i="8" s="1"/>
  <c r="J47" i="8"/>
  <c r="G47" i="8"/>
  <c r="I47" i="8" s="1"/>
  <c r="B47" i="8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G46" i="8"/>
  <c r="I46" i="8" s="1"/>
  <c r="G44" i="8"/>
  <c r="I44" i="8" s="1"/>
  <c r="J43" i="8"/>
  <c r="G43" i="8"/>
  <c r="I43" i="8" s="1"/>
  <c r="G42" i="8"/>
  <c r="I42" i="8" s="1"/>
  <c r="J41" i="8"/>
  <c r="G41" i="8"/>
  <c r="I41" i="8" s="1"/>
  <c r="G40" i="8"/>
  <c r="I40" i="8" s="1"/>
  <c r="J39" i="8"/>
  <c r="G39" i="8"/>
  <c r="I39" i="8" s="1"/>
  <c r="G38" i="8"/>
  <c r="I38" i="8" s="1"/>
  <c r="J37" i="8"/>
  <c r="G37" i="8"/>
  <c r="I37" i="8" s="1"/>
  <c r="G36" i="8"/>
  <c r="I36" i="8" s="1"/>
  <c r="J35" i="8"/>
  <c r="G35" i="8"/>
  <c r="I35" i="8" s="1"/>
  <c r="G34" i="8"/>
  <c r="I34" i="8" s="1"/>
  <c r="J33" i="8"/>
  <c r="G33" i="8"/>
  <c r="I33" i="8" s="1"/>
  <c r="G32" i="8"/>
  <c r="I32" i="8" s="1"/>
  <c r="J31" i="8"/>
  <c r="G31" i="8"/>
  <c r="I31" i="8" s="1"/>
  <c r="B31" i="8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G30" i="8"/>
  <c r="I30" i="8" s="1"/>
  <c r="G28" i="8"/>
  <c r="I28" i="8" s="1"/>
  <c r="F28" i="8"/>
  <c r="F27" i="8"/>
  <c r="G27" i="8" s="1"/>
  <c r="B27" i="8"/>
  <c r="F25" i="8"/>
  <c r="G25" i="8" s="1"/>
  <c r="G24" i="8"/>
  <c r="I24" i="8" s="1"/>
  <c r="F24" i="8"/>
  <c r="B24" i="8"/>
  <c r="G22" i="8"/>
  <c r="I22" i="8" s="1"/>
  <c r="F22" i="8"/>
  <c r="F21" i="8"/>
  <c r="G21" i="8" s="1"/>
  <c r="F18" i="8"/>
  <c r="G18" i="8" s="1"/>
  <c r="G17" i="8"/>
  <c r="J17" i="8" s="1"/>
  <c r="G16" i="8"/>
  <c r="I16" i="8" s="1"/>
  <c r="G15" i="8"/>
  <c r="J15" i="8" s="1"/>
  <c r="G14" i="8"/>
  <c r="I14" i="8" s="1"/>
  <c r="B14" i="8"/>
  <c r="B15" i="8" s="1"/>
  <c r="B16" i="8" s="1"/>
  <c r="B17" i="8" s="1"/>
  <c r="G13" i="8"/>
  <c r="J13" i="8" s="1"/>
  <c r="H9" i="8"/>
  <c r="H75" i="8" s="1"/>
  <c r="J177" i="7"/>
  <c r="I177" i="7"/>
  <c r="J176" i="7"/>
  <c r="I176" i="7"/>
  <c r="J175" i="7"/>
  <c r="I175" i="7"/>
  <c r="J174" i="7"/>
  <c r="I174" i="7"/>
  <c r="J173" i="7"/>
  <c r="I173" i="7"/>
  <c r="J172" i="7"/>
  <c r="I172" i="7"/>
  <c r="J170" i="7"/>
  <c r="I170" i="7"/>
  <c r="J169" i="7"/>
  <c r="I169" i="7"/>
  <c r="J168" i="7"/>
  <c r="I168" i="7"/>
  <c r="J167" i="7"/>
  <c r="I167" i="7"/>
  <c r="J166" i="7"/>
  <c r="I166" i="7"/>
  <c r="J165" i="7"/>
  <c r="I165" i="7"/>
  <c r="J164" i="7"/>
  <c r="I164" i="7"/>
  <c r="J163" i="7"/>
  <c r="I163" i="7"/>
  <c r="J157" i="7"/>
  <c r="I157" i="7"/>
  <c r="J156" i="7"/>
  <c r="I156" i="7"/>
  <c r="J155" i="7"/>
  <c r="I155" i="7"/>
  <c r="J154" i="7"/>
  <c r="I154" i="7"/>
  <c r="G205" i="7"/>
  <c r="G204" i="7"/>
  <c r="G203" i="7"/>
  <c r="G202" i="7"/>
  <c r="G201" i="7"/>
  <c r="G200" i="7"/>
  <c r="J200" i="7" s="1"/>
  <c r="G199" i="7"/>
  <c r="G198" i="7"/>
  <c r="G197" i="7"/>
  <c r="G196" i="7"/>
  <c r="G195" i="7"/>
  <c r="G194" i="7"/>
  <c r="G193" i="7"/>
  <c r="G192" i="7"/>
  <c r="J192" i="7" s="1"/>
  <c r="G191" i="7"/>
  <c r="G190" i="7"/>
  <c r="G189" i="7"/>
  <c r="G188" i="7"/>
  <c r="G187" i="7"/>
  <c r="G186" i="7"/>
  <c r="G185" i="7"/>
  <c r="G184" i="7"/>
  <c r="J184" i="7" s="1"/>
  <c r="G183" i="7"/>
  <c r="G182" i="7"/>
  <c r="J182" i="7" s="1"/>
  <c r="B183" i="7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G179" i="7"/>
  <c r="G178" i="7"/>
  <c r="B155" i="7"/>
  <c r="B156" i="7" s="1"/>
  <c r="B157" i="7" s="1"/>
  <c r="B158" i="7" s="1"/>
  <c r="B159" i="7" s="1"/>
  <c r="B160" i="7" s="1"/>
  <c r="B161" i="7" s="1"/>
  <c r="B163" i="7" s="1"/>
  <c r="B164" i="7" s="1"/>
  <c r="B165" i="7" s="1"/>
  <c r="B166" i="7" s="1"/>
  <c r="B167" i="7" s="1"/>
  <c r="B168" i="7" s="1"/>
  <c r="B169" i="7" s="1"/>
  <c r="B170" i="7" s="1"/>
  <c r="B172" i="7" s="1"/>
  <c r="B173" i="7" s="1"/>
  <c r="B174" i="7" s="1"/>
  <c r="B175" i="7" s="1"/>
  <c r="B176" i="7" s="1"/>
  <c r="B177" i="7" s="1"/>
  <c r="F152" i="7"/>
  <c r="G152" i="7" s="1"/>
  <c r="F151" i="7"/>
  <c r="G151" i="7" s="1"/>
  <c r="F150" i="7"/>
  <c r="G150" i="7" s="1"/>
  <c r="F149" i="7"/>
  <c r="G149" i="7" s="1"/>
  <c r="B149" i="7"/>
  <c r="B150" i="7" s="1"/>
  <c r="B151" i="7" s="1"/>
  <c r="B152" i="7" s="1"/>
  <c r="F148" i="7"/>
  <c r="G148" i="7" s="1"/>
  <c r="F146" i="7"/>
  <c r="G146" i="7" s="1"/>
  <c r="F145" i="7"/>
  <c r="G145" i="7" s="1"/>
  <c r="F144" i="7"/>
  <c r="G144" i="7" s="1"/>
  <c r="F143" i="7"/>
  <c r="G143" i="7" s="1"/>
  <c r="F142" i="7"/>
  <c r="G142" i="7" s="1"/>
  <c r="F141" i="7"/>
  <c r="G141" i="7" s="1"/>
  <c r="F140" i="7"/>
  <c r="G140" i="7" s="1"/>
  <c r="F139" i="7"/>
  <c r="G139" i="7" s="1"/>
  <c r="F138" i="7"/>
  <c r="G138" i="7" s="1"/>
  <c r="F137" i="7"/>
  <c r="G137" i="7" s="1"/>
  <c r="F136" i="7"/>
  <c r="G136" i="7" s="1"/>
  <c r="F135" i="7"/>
  <c r="G135" i="7" s="1"/>
  <c r="F134" i="7"/>
  <c r="G134" i="7" s="1"/>
  <c r="F133" i="7"/>
  <c r="G133" i="7" s="1"/>
  <c r="B133" i="7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F132" i="7"/>
  <c r="G132" i="7" s="1"/>
  <c r="G130" i="7"/>
  <c r="E129" i="7"/>
  <c r="G129" i="7" s="1"/>
  <c r="G128" i="7"/>
  <c r="G127" i="7"/>
  <c r="B127" i="7"/>
  <c r="B128" i="7" s="1"/>
  <c r="B129" i="7" s="1"/>
  <c r="B130" i="7" s="1"/>
  <c r="G126" i="7"/>
  <c r="G125" i="7"/>
  <c r="G123" i="7"/>
  <c r="G122" i="7"/>
  <c r="I122" i="7" s="1"/>
  <c r="G121" i="7"/>
  <c r="B121" i="7"/>
  <c r="B122" i="7" s="1"/>
  <c r="B123" i="7" s="1"/>
  <c r="G120" i="7"/>
  <c r="I120" i="7" s="1"/>
  <c r="G118" i="7"/>
  <c r="I118" i="7" s="1"/>
  <c r="G117" i="7"/>
  <c r="I117" i="7" s="1"/>
  <c r="G116" i="7"/>
  <c r="G115" i="7"/>
  <c r="I115" i="7" s="1"/>
  <c r="G114" i="7"/>
  <c r="I114" i="7" s="1"/>
  <c r="G113" i="7"/>
  <c r="I113" i="7" s="1"/>
  <c r="G112" i="7"/>
  <c r="B112" i="7"/>
  <c r="B113" i="7" s="1"/>
  <c r="B114" i="7" s="1"/>
  <c r="B115" i="7" s="1"/>
  <c r="B116" i="7" s="1"/>
  <c r="B117" i="7" s="1"/>
  <c r="B118" i="7" s="1"/>
  <c r="G111" i="7"/>
  <c r="I111" i="7" s="1"/>
  <c r="G109" i="7"/>
  <c r="G108" i="7"/>
  <c r="I108" i="7" s="1"/>
  <c r="G107" i="7"/>
  <c r="G106" i="7"/>
  <c r="I106" i="7" s="1"/>
  <c r="G105" i="7"/>
  <c r="G104" i="7"/>
  <c r="I104" i="7" s="1"/>
  <c r="B104" i="7"/>
  <c r="B105" i="7" s="1"/>
  <c r="B106" i="7" s="1"/>
  <c r="B107" i="7" s="1"/>
  <c r="B108" i="7" s="1"/>
  <c r="B109" i="7" s="1"/>
  <c r="G103" i="7"/>
  <c r="G101" i="7"/>
  <c r="I101" i="7" s="1"/>
  <c r="G100" i="7"/>
  <c r="I100" i="7" s="1"/>
  <c r="G99" i="7"/>
  <c r="I99" i="7" s="1"/>
  <c r="B99" i="7"/>
  <c r="B100" i="7" s="1"/>
  <c r="B101" i="7" s="1"/>
  <c r="G98" i="7"/>
  <c r="G96" i="7"/>
  <c r="I96" i="7" s="1"/>
  <c r="G95" i="7"/>
  <c r="B95" i="7"/>
  <c r="B96" i="7" s="1"/>
  <c r="G94" i="7"/>
  <c r="I94" i="7" s="1"/>
  <c r="G93" i="7"/>
  <c r="G91" i="7"/>
  <c r="I91" i="7" s="1"/>
  <c r="G90" i="7"/>
  <c r="I90" i="7" s="1"/>
  <c r="G89" i="7"/>
  <c r="I89" i="7" s="1"/>
  <c r="G88" i="7"/>
  <c r="G87" i="7"/>
  <c r="I87" i="7" s="1"/>
  <c r="G86" i="7"/>
  <c r="I86" i="7" s="1"/>
  <c r="G85" i="7"/>
  <c r="I85" i="7" s="1"/>
  <c r="G84" i="7"/>
  <c r="G83" i="7"/>
  <c r="I83" i="7" s="1"/>
  <c r="G82" i="7"/>
  <c r="I82" i="7" s="1"/>
  <c r="G81" i="7"/>
  <c r="I81" i="7" s="1"/>
  <c r="G80" i="7"/>
  <c r="G79" i="7"/>
  <c r="I79" i="7" s="1"/>
  <c r="G78" i="7"/>
  <c r="I78" i="7" s="1"/>
  <c r="B78" i="7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G77" i="7"/>
  <c r="I77" i="7" s="1"/>
  <c r="G75" i="7"/>
  <c r="G74" i="7"/>
  <c r="I74" i="7" s="1"/>
  <c r="G73" i="7"/>
  <c r="G72" i="7"/>
  <c r="I72" i="7" s="1"/>
  <c r="G71" i="7"/>
  <c r="G70" i="7"/>
  <c r="I70" i="7" s="1"/>
  <c r="G69" i="7"/>
  <c r="G68" i="7"/>
  <c r="I68" i="7" s="1"/>
  <c r="G67" i="7"/>
  <c r="G66" i="7"/>
  <c r="I66" i="7" s="1"/>
  <c r="G65" i="7"/>
  <c r="G64" i="7"/>
  <c r="I64" i="7" s="1"/>
  <c r="G63" i="7"/>
  <c r="G62" i="7"/>
  <c r="I62" i="7" s="1"/>
  <c r="G61" i="7"/>
  <c r="G60" i="7"/>
  <c r="I60" i="7" s="1"/>
  <c r="G59" i="7"/>
  <c r="G58" i="7"/>
  <c r="I58" i="7" s="1"/>
  <c r="G57" i="7"/>
  <c r="G56" i="7"/>
  <c r="I56" i="7" s="1"/>
  <c r="G55" i="7"/>
  <c r="G54" i="7"/>
  <c r="I54" i="7" s="1"/>
  <c r="G53" i="7"/>
  <c r="G52" i="7"/>
  <c r="I52" i="7" s="1"/>
  <c r="G51" i="7"/>
  <c r="G50" i="7"/>
  <c r="I50" i="7" s="1"/>
  <c r="G49" i="7"/>
  <c r="G48" i="7"/>
  <c r="I48" i="7" s="1"/>
  <c r="G47" i="7"/>
  <c r="B47" i="7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G46" i="7"/>
  <c r="I46" i="7" s="1"/>
  <c r="G44" i="7"/>
  <c r="I44" i="7" s="1"/>
  <c r="G43" i="7"/>
  <c r="I43" i="7" s="1"/>
  <c r="G42" i="7"/>
  <c r="G41" i="7"/>
  <c r="I41" i="7" s="1"/>
  <c r="G40" i="7"/>
  <c r="I40" i="7" s="1"/>
  <c r="G39" i="7"/>
  <c r="I39" i="7" s="1"/>
  <c r="G38" i="7"/>
  <c r="G37" i="7"/>
  <c r="I37" i="7" s="1"/>
  <c r="G36" i="7"/>
  <c r="I36" i="7" s="1"/>
  <c r="G35" i="7"/>
  <c r="I35" i="7" s="1"/>
  <c r="G34" i="7"/>
  <c r="G33" i="7"/>
  <c r="I33" i="7" s="1"/>
  <c r="G32" i="7"/>
  <c r="J32" i="7" s="1"/>
  <c r="G31" i="7"/>
  <c r="I31" i="7" s="1"/>
  <c r="B31" i="7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G30" i="7"/>
  <c r="J30" i="7" s="1"/>
  <c r="F28" i="7"/>
  <c r="G28" i="7" s="1"/>
  <c r="I28" i="7" s="1"/>
  <c r="F27" i="7"/>
  <c r="G27" i="7" s="1"/>
  <c r="J27" i="7" s="1"/>
  <c r="B27" i="7"/>
  <c r="F25" i="7"/>
  <c r="G25" i="7" s="1"/>
  <c r="I25" i="7" s="1"/>
  <c r="F24" i="7"/>
  <c r="G24" i="7" s="1"/>
  <c r="B24" i="7"/>
  <c r="F22" i="7"/>
  <c r="G22" i="7" s="1"/>
  <c r="I22" i="7" s="1"/>
  <c r="F21" i="7"/>
  <c r="G21" i="7" s="1"/>
  <c r="J21" i="7" s="1"/>
  <c r="F18" i="7"/>
  <c r="G18" i="7" s="1"/>
  <c r="I18" i="7" s="1"/>
  <c r="G17" i="7"/>
  <c r="G16" i="7"/>
  <c r="G15" i="7"/>
  <c r="G14" i="7"/>
  <c r="B14" i="7"/>
  <c r="B15" i="7" s="1"/>
  <c r="B16" i="7" s="1"/>
  <c r="B17" i="7" s="1"/>
  <c r="G13" i="7"/>
  <c r="H9" i="7"/>
  <c r="H9" i="6"/>
  <c r="G179" i="6"/>
  <c r="G178" i="6"/>
  <c r="G206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213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7" i="1"/>
  <c r="G186" i="1"/>
  <c r="B186" i="1"/>
  <c r="B187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3" i="1" s="1"/>
  <c r="F152" i="6"/>
  <c r="G152" i="6" s="1"/>
  <c r="F151" i="6"/>
  <c r="G151" i="6" s="1"/>
  <c r="F150" i="6"/>
  <c r="G150" i="6" s="1"/>
  <c r="F149" i="6"/>
  <c r="G149" i="6" s="1"/>
  <c r="F148" i="6"/>
  <c r="G148" i="6" s="1"/>
  <c r="F146" i="6"/>
  <c r="G146" i="6" s="1"/>
  <c r="F145" i="6"/>
  <c r="G145" i="6" s="1"/>
  <c r="F144" i="6"/>
  <c r="G144" i="6" s="1"/>
  <c r="F143" i="6"/>
  <c r="G143" i="6" s="1"/>
  <c r="F142" i="6"/>
  <c r="G142" i="6" s="1"/>
  <c r="F141" i="6"/>
  <c r="G141" i="6" s="1"/>
  <c r="F140" i="6"/>
  <c r="G140" i="6" s="1"/>
  <c r="F139" i="6"/>
  <c r="G139" i="6" s="1"/>
  <c r="F138" i="6"/>
  <c r="G138" i="6" s="1"/>
  <c r="F137" i="6"/>
  <c r="G137" i="6" s="1"/>
  <c r="F136" i="6"/>
  <c r="G136" i="6" s="1"/>
  <c r="F135" i="6"/>
  <c r="G135" i="6" s="1"/>
  <c r="F134" i="6"/>
  <c r="G134" i="6" s="1"/>
  <c r="F133" i="6"/>
  <c r="G133" i="6" s="1"/>
  <c r="F132" i="6"/>
  <c r="G132" i="6" s="1"/>
  <c r="E129" i="6"/>
  <c r="G128" i="6"/>
  <c r="G125" i="6"/>
  <c r="G93" i="6"/>
  <c r="I93" i="6" s="1"/>
  <c r="H179" i="7" l="1"/>
  <c r="J179" i="7"/>
  <c r="I179" i="7"/>
  <c r="I178" i="7"/>
  <c r="J178" i="7"/>
  <c r="H178" i="7"/>
  <c r="J13" i="7"/>
  <c r="E23" i="10"/>
  <c r="I14" i="7"/>
  <c r="E24" i="10"/>
  <c r="I16" i="7"/>
  <c r="E26" i="10"/>
  <c r="J15" i="7"/>
  <c r="E25" i="10"/>
  <c r="J17" i="7"/>
  <c r="E27" i="10"/>
  <c r="I18" i="8"/>
  <c r="J18" i="8"/>
  <c r="H18" i="8"/>
  <c r="J21" i="8"/>
  <c r="H21" i="8"/>
  <c r="I21" i="8"/>
  <c r="J25" i="8"/>
  <c r="H25" i="8"/>
  <c r="I25" i="8"/>
  <c r="J27" i="8"/>
  <c r="H27" i="8"/>
  <c r="I27" i="8"/>
  <c r="I13" i="8"/>
  <c r="H14" i="8"/>
  <c r="J14" i="8"/>
  <c r="I15" i="8"/>
  <c r="H16" i="8"/>
  <c r="J16" i="8"/>
  <c r="I17" i="8"/>
  <c r="H22" i="8"/>
  <c r="J22" i="8"/>
  <c r="H24" i="8"/>
  <c r="J24" i="8"/>
  <c r="H28" i="8"/>
  <c r="J28" i="8"/>
  <c r="H30" i="8"/>
  <c r="J30" i="8"/>
  <c r="H32" i="8"/>
  <c r="J32" i="8"/>
  <c r="H34" i="8"/>
  <c r="J34" i="8"/>
  <c r="H36" i="8"/>
  <c r="J36" i="8"/>
  <c r="H38" i="8"/>
  <c r="J38" i="8"/>
  <c r="H40" i="8"/>
  <c r="J40" i="8"/>
  <c r="H42" i="8"/>
  <c r="J42" i="8"/>
  <c r="H44" i="8"/>
  <c r="J44" i="8"/>
  <c r="H46" i="8"/>
  <c r="J46" i="8"/>
  <c r="H48" i="8"/>
  <c r="J48" i="8"/>
  <c r="H50" i="8"/>
  <c r="J50" i="8"/>
  <c r="H52" i="8"/>
  <c r="J52" i="8"/>
  <c r="H54" i="8"/>
  <c r="J54" i="8"/>
  <c r="H56" i="8"/>
  <c r="J56" i="8"/>
  <c r="H58" i="8"/>
  <c r="J58" i="8"/>
  <c r="H60" i="8"/>
  <c r="J60" i="8"/>
  <c r="H62" i="8"/>
  <c r="J62" i="8"/>
  <c r="H64" i="8"/>
  <c r="J64" i="8"/>
  <c r="H66" i="8"/>
  <c r="H67" i="8"/>
  <c r="J68" i="8"/>
  <c r="H68" i="8"/>
  <c r="H69" i="8"/>
  <c r="J70" i="8"/>
  <c r="H70" i="8"/>
  <c r="H71" i="8"/>
  <c r="J72" i="8"/>
  <c r="H72" i="8"/>
  <c r="H73" i="8"/>
  <c r="J74" i="8"/>
  <c r="H74" i="8"/>
  <c r="I78" i="8"/>
  <c r="J78" i="8"/>
  <c r="H78" i="8"/>
  <c r="J134" i="8"/>
  <c r="H134" i="8"/>
  <c r="I134" i="8"/>
  <c r="J136" i="8"/>
  <c r="H136" i="8"/>
  <c r="I136" i="8"/>
  <c r="J138" i="8"/>
  <c r="H138" i="8"/>
  <c r="I138" i="8"/>
  <c r="J140" i="8"/>
  <c r="H140" i="8"/>
  <c r="I140" i="8"/>
  <c r="J142" i="8"/>
  <c r="H142" i="8"/>
  <c r="I142" i="8"/>
  <c r="J144" i="8"/>
  <c r="H144" i="8"/>
  <c r="I144" i="8"/>
  <c r="H206" i="8"/>
  <c r="H204" i="8"/>
  <c r="H198" i="8"/>
  <c r="H196" i="8"/>
  <c r="H194" i="8"/>
  <c r="H177" i="8"/>
  <c r="H176" i="8"/>
  <c r="H175" i="8"/>
  <c r="H174" i="8"/>
  <c r="H173" i="8"/>
  <c r="H172" i="8"/>
  <c r="H170" i="8"/>
  <c r="H169" i="8"/>
  <c r="H168" i="8"/>
  <c r="H167" i="8"/>
  <c r="H166" i="8"/>
  <c r="H165" i="8"/>
  <c r="H164" i="8"/>
  <c r="H163" i="8"/>
  <c r="H157" i="8"/>
  <c r="H156" i="8"/>
  <c r="H155" i="8"/>
  <c r="H154" i="8"/>
  <c r="H128" i="8"/>
  <c r="H126" i="8"/>
  <c r="H122" i="8"/>
  <c r="H120" i="8"/>
  <c r="H118" i="8"/>
  <c r="H116" i="8"/>
  <c r="H114" i="8"/>
  <c r="H112" i="8"/>
  <c r="H108" i="8"/>
  <c r="H106" i="8"/>
  <c r="H104" i="8"/>
  <c r="H100" i="8"/>
  <c r="H98" i="8"/>
  <c r="H96" i="8"/>
  <c r="H94" i="8"/>
  <c r="H93" i="8"/>
  <c r="H91" i="8"/>
  <c r="H89" i="8"/>
  <c r="H87" i="8"/>
  <c r="H85" i="8"/>
  <c r="H83" i="8"/>
  <c r="H81" i="8"/>
  <c r="H79" i="8"/>
  <c r="H13" i="8"/>
  <c r="H15" i="8"/>
  <c r="H17" i="8"/>
  <c r="H31" i="8"/>
  <c r="H33" i="8"/>
  <c r="H35" i="8"/>
  <c r="H37" i="8"/>
  <c r="H39" i="8"/>
  <c r="H41" i="8"/>
  <c r="H43" i="8"/>
  <c r="H47" i="8"/>
  <c r="H49" i="8"/>
  <c r="H51" i="8"/>
  <c r="H53" i="8"/>
  <c r="H55" i="8"/>
  <c r="H57" i="8"/>
  <c r="H59" i="8"/>
  <c r="H61" i="8"/>
  <c r="H63" i="8"/>
  <c r="H65" i="8"/>
  <c r="I66" i="8"/>
  <c r="H77" i="8"/>
  <c r="J129" i="8"/>
  <c r="H129" i="8"/>
  <c r="I129" i="8"/>
  <c r="J132" i="8"/>
  <c r="H132" i="8"/>
  <c r="I132" i="8"/>
  <c r="J133" i="8"/>
  <c r="H133" i="8"/>
  <c r="I133" i="8"/>
  <c r="J135" i="8"/>
  <c r="H135" i="8"/>
  <c r="I135" i="8"/>
  <c r="J137" i="8"/>
  <c r="H137" i="8"/>
  <c r="I137" i="8"/>
  <c r="J139" i="8"/>
  <c r="H139" i="8"/>
  <c r="I139" i="8"/>
  <c r="J141" i="8"/>
  <c r="H141" i="8"/>
  <c r="I141" i="8"/>
  <c r="J143" i="8"/>
  <c r="H143" i="8"/>
  <c r="I143" i="8"/>
  <c r="H80" i="8"/>
  <c r="J80" i="8"/>
  <c r="H82" i="8"/>
  <c r="J82" i="8"/>
  <c r="H84" i="8"/>
  <c r="J84" i="8"/>
  <c r="H86" i="8"/>
  <c r="J86" i="8"/>
  <c r="H88" i="8"/>
  <c r="J88" i="8"/>
  <c r="H90" i="8"/>
  <c r="J90" i="8"/>
  <c r="H95" i="8"/>
  <c r="J95" i="8"/>
  <c r="H99" i="8"/>
  <c r="J99" i="8"/>
  <c r="H101" i="8"/>
  <c r="J101" i="8"/>
  <c r="H103" i="8"/>
  <c r="J103" i="8"/>
  <c r="H105" i="8"/>
  <c r="J105" i="8"/>
  <c r="H107" i="8"/>
  <c r="J107" i="8"/>
  <c r="H109" i="8"/>
  <c r="J109" i="8"/>
  <c r="H111" i="8"/>
  <c r="J111" i="8"/>
  <c r="H113" i="8"/>
  <c r="J113" i="8"/>
  <c r="H115" i="8"/>
  <c r="J115" i="8"/>
  <c r="H117" i="8"/>
  <c r="J117" i="8"/>
  <c r="H121" i="8"/>
  <c r="J121" i="8"/>
  <c r="H123" i="8"/>
  <c r="J123" i="8"/>
  <c r="H127" i="8"/>
  <c r="J127" i="8"/>
  <c r="H130" i="8"/>
  <c r="J130" i="8"/>
  <c r="I146" i="8"/>
  <c r="J146" i="8"/>
  <c r="H146" i="8"/>
  <c r="J150" i="8"/>
  <c r="H150" i="8"/>
  <c r="I150" i="8"/>
  <c r="J152" i="8"/>
  <c r="H152" i="8"/>
  <c r="I152" i="8"/>
  <c r="I145" i="8"/>
  <c r="J145" i="8"/>
  <c r="H145" i="8"/>
  <c r="J148" i="8"/>
  <c r="H148" i="8"/>
  <c r="I148" i="8"/>
  <c r="J149" i="8"/>
  <c r="H149" i="8"/>
  <c r="I149" i="8"/>
  <c r="J151" i="8"/>
  <c r="H151" i="8"/>
  <c r="I151" i="8"/>
  <c r="H181" i="8"/>
  <c r="J181" i="8"/>
  <c r="I182" i="8"/>
  <c r="H184" i="8"/>
  <c r="J184" i="8"/>
  <c r="I185" i="8"/>
  <c r="H186" i="8"/>
  <c r="J186" i="8"/>
  <c r="I187" i="8"/>
  <c r="H188" i="8"/>
  <c r="J188" i="8"/>
  <c r="I189" i="8"/>
  <c r="H190" i="8"/>
  <c r="J190" i="8"/>
  <c r="I191" i="8"/>
  <c r="H192" i="8"/>
  <c r="J192" i="8"/>
  <c r="I193" i="8"/>
  <c r="J194" i="8"/>
  <c r="I195" i="8"/>
  <c r="I197" i="8"/>
  <c r="J198" i="8"/>
  <c r="I199" i="8"/>
  <c r="H200" i="8"/>
  <c r="J200" i="8"/>
  <c r="I201" i="8"/>
  <c r="H202" i="8"/>
  <c r="J202" i="8"/>
  <c r="I203" i="8"/>
  <c r="I205" i="8"/>
  <c r="I208" i="8"/>
  <c r="H182" i="8"/>
  <c r="H185" i="8"/>
  <c r="H187" i="8"/>
  <c r="H189" i="8"/>
  <c r="H191" i="8"/>
  <c r="H193" i="8"/>
  <c r="H195" i="8"/>
  <c r="H197" i="8"/>
  <c r="H199" i="8"/>
  <c r="H201" i="8"/>
  <c r="H203" i="8"/>
  <c r="H205" i="8"/>
  <c r="H208" i="8"/>
  <c r="I13" i="7"/>
  <c r="J16" i="7"/>
  <c r="J28" i="7"/>
  <c r="J54" i="7"/>
  <c r="J62" i="7"/>
  <c r="J70" i="7"/>
  <c r="J111" i="7"/>
  <c r="J14" i="7"/>
  <c r="I21" i="7"/>
  <c r="I32" i="7"/>
  <c r="J50" i="7"/>
  <c r="J58" i="7"/>
  <c r="J66" i="7"/>
  <c r="J74" i="7"/>
  <c r="J106" i="7"/>
  <c r="J24" i="7"/>
  <c r="H24" i="7"/>
  <c r="I24" i="7"/>
  <c r="H177" i="7"/>
  <c r="H175" i="7"/>
  <c r="H173" i="7"/>
  <c r="H170" i="7"/>
  <c r="H168" i="7"/>
  <c r="H166" i="7"/>
  <c r="H164" i="7"/>
  <c r="H157" i="7"/>
  <c r="H155" i="7"/>
  <c r="H174" i="7"/>
  <c r="H169" i="7"/>
  <c r="H165" i="7"/>
  <c r="H156" i="7"/>
  <c r="J47" i="7"/>
  <c r="H47" i="7"/>
  <c r="J49" i="7"/>
  <c r="H49" i="7"/>
  <c r="J51" i="7"/>
  <c r="H51" i="7"/>
  <c r="J53" i="7"/>
  <c r="H53" i="7"/>
  <c r="J55" i="7"/>
  <c r="H55" i="7"/>
  <c r="J57" i="7"/>
  <c r="H57" i="7"/>
  <c r="J59" i="7"/>
  <c r="H59" i="7"/>
  <c r="J61" i="7"/>
  <c r="H61" i="7"/>
  <c r="J63" i="7"/>
  <c r="H63" i="7"/>
  <c r="J65" i="7"/>
  <c r="H65" i="7"/>
  <c r="J67" i="7"/>
  <c r="H67" i="7"/>
  <c r="J69" i="7"/>
  <c r="H69" i="7"/>
  <c r="J71" i="7"/>
  <c r="H71" i="7"/>
  <c r="J73" i="7"/>
  <c r="H73" i="7"/>
  <c r="J75" i="7"/>
  <c r="H75" i="7"/>
  <c r="J95" i="7"/>
  <c r="H95" i="7"/>
  <c r="J105" i="7"/>
  <c r="H105" i="7"/>
  <c r="J107" i="7"/>
  <c r="H107" i="7"/>
  <c r="J109" i="7"/>
  <c r="H109" i="7"/>
  <c r="J121" i="7"/>
  <c r="H121" i="7"/>
  <c r="J123" i="7"/>
  <c r="H123" i="7"/>
  <c r="J126" i="7"/>
  <c r="I126" i="7"/>
  <c r="I127" i="7"/>
  <c r="J127" i="7"/>
  <c r="I129" i="7"/>
  <c r="H129" i="7"/>
  <c r="I132" i="7"/>
  <c r="J132" i="7"/>
  <c r="J133" i="7"/>
  <c r="H133" i="7"/>
  <c r="J135" i="7"/>
  <c r="H135" i="7"/>
  <c r="I135" i="7"/>
  <c r="J137" i="7"/>
  <c r="H137" i="7"/>
  <c r="I138" i="7"/>
  <c r="H138" i="7"/>
  <c r="J139" i="7"/>
  <c r="H139" i="7"/>
  <c r="I139" i="7"/>
  <c r="I140" i="7"/>
  <c r="J140" i="7"/>
  <c r="J141" i="7"/>
  <c r="H141" i="7"/>
  <c r="I142" i="7"/>
  <c r="H142" i="7"/>
  <c r="J143" i="7"/>
  <c r="H143" i="7"/>
  <c r="I143" i="7"/>
  <c r="I144" i="7"/>
  <c r="J144" i="7"/>
  <c r="J145" i="7"/>
  <c r="H145" i="7"/>
  <c r="I146" i="7"/>
  <c r="H146" i="7"/>
  <c r="J150" i="7"/>
  <c r="H150" i="7"/>
  <c r="J152" i="7"/>
  <c r="H152" i="7"/>
  <c r="I152" i="7"/>
  <c r="J183" i="7"/>
  <c r="H183" i="7"/>
  <c r="J185" i="7"/>
  <c r="H185" i="7"/>
  <c r="I185" i="7"/>
  <c r="J187" i="7"/>
  <c r="H187" i="7"/>
  <c r="J189" i="7"/>
  <c r="H189" i="7"/>
  <c r="I189" i="7"/>
  <c r="J191" i="7"/>
  <c r="H191" i="7"/>
  <c r="J193" i="7"/>
  <c r="H193" i="7"/>
  <c r="I193" i="7"/>
  <c r="J195" i="7"/>
  <c r="H195" i="7"/>
  <c r="J197" i="7"/>
  <c r="H197" i="7"/>
  <c r="I197" i="7"/>
  <c r="J199" i="7"/>
  <c r="H199" i="7"/>
  <c r="J201" i="7"/>
  <c r="H201" i="7"/>
  <c r="I201" i="7"/>
  <c r="J203" i="7"/>
  <c r="H203" i="7"/>
  <c r="J205" i="7"/>
  <c r="H205" i="7"/>
  <c r="I205" i="7"/>
  <c r="H14" i="7"/>
  <c r="I15" i="7"/>
  <c r="H16" i="7"/>
  <c r="I17" i="7"/>
  <c r="H18" i="7"/>
  <c r="J18" i="7"/>
  <c r="H22" i="7"/>
  <c r="J22" i="7"/>
  <c r="H25" i="7"/>
  <c r="J25" i="7"/>
  <c r="I27" i="7"/>
  <c r="H28" i="7"/>
  <c r="I30" i="7"/>
  <c r="H31" i="7"/>
  <c r="J31" i="7"/>
  <c r="J33" i="7"/>
  <c r="H35" i="7"/>
  <c r="J37" i="7"/>
  <c r="H39" i="7"/>
  <c r="J41" i="7"/>
  <c r="H43" i="7"/>
  <c r="J46" i="7"/>
  <c r="H48" i="7"/>
  <c r="I49" i="7"/>
  <c r="H52" i="7"/>
  <c r="I53" i="7"/>
  <c r="H56" i="7"/>
  <c r="I57" i="7"/>
  <c r="H60" i="7"/>
  <c r="I61" i="7"/>
  <c r="H64" i="7"/>
  <c r="I65" i="7"/>
  <c r="H68" i="7"/>
  <c r="I69" i="7"/>
  <c r="H72" i="7"/>
  <c r="I73" i="7"/>
  <c r="H77" i="7"/>
  <c r="J79" i="7"/>
  <c r="H81" i="7"/>
  <c r="J83" i="7"/>
  <c r="H85" i="7"/>
  <c r="J87" i="7"/>
  <c r="H89" i="7"/>
  <c r="J91" i="7"/>
  <c r="H94" i="7"/>
  <c r="I95" i="7"/>
  <c r="J96" i="7"/>
  <c r="H99" i="7"/>
  <c r="J101" i="7"/>
  <c r="H104" i="7"/>
  <c r="I105" i="7"/>
  <c r="H108" i="7"/>
  <c r="I109" i="7"/>
  <c r="H113" i="7"/>
  <c r="J115" i="7"/>
  <c r="H117" i="7"/>
  <c r="J120" i="7"/>
  <c r="H122" i="7"/>
  <c r="I123" i="7"/>
  <c r="H127" i="7"/>
  <c r="J129" i="7"/>
  <c r="I133" i="7"/>
  <c r="H136" i="7"/>
  <c r="J138" i="7"/>
  <c r="I141" i="7"/>
  <c r="H144" i="7"/>
  <c r="J146" i="7"/>
  <c r="I150" i="7"/>
  <c r="H154" i="7"/>
  <c r="H167" i="7"/>
  <c r="H176" i="7"/>
  <c r="H182" i="7"/>
  <c r="I187" i="7"/>
  <c r="H190" i="7"/>
  <c r="I195" i="7"/>
  <c r="H198" i="7"/>
  <c r="I203" i="7"/>
  <c r="J34" i="7"/>
  <c r="H34" i="7"/>
  <c r="J36" i="7"/>
  <c r="H36" i="7"/>
  <c r="J38" i="7"/>
  <c r="H38" i="7"/>
  <c r="J40" i="7"/>
  <c r="H40" i="7"/>
  <c r="J42" i="7"/>
  <c r="H42" i="7"/>
  <c r="J44" i="7"/>
  <c r="H44" i="7"/>
  <c r="J78" i="7"/>
  <c r="H78" i="7"/>
  <c r="J80" i="7"/>
  <c r="H80" i="7"/>
  <c r="J82" i="7"/>
  <c r="H82" i="7"/>
  <c r="J84" i="7"/>
  <c r="H84" i="7"/>
  <c r="J86" i="7"/>
  <c r="H86" i="7"/>
  <c r="J88" i="7"/>
  <c r="H88" i="7"/>
  <c r="J90" i="7"/>
  <c r="H90" i="7"/>
  <c r="J93" i="7"/>
  <c r="H93" i="7"/>
  <c r="J98" i="7"/>
  <c r="H98" i="7"/>
  <c r="J100" i="7"/>
  <c r="H100" i="7"/>
  <c r="J103" i="7"/>
  <c r="H103" i="7"/>
  <c r="J112" i="7"/>
  <c r="H112" i="7"/>
  <c r="J114" i="7"/>
  <c r="H114" i="7"/>
  <c r="J116" i="7"/>
  <c r="H116" i="7"/>
  <c r="J118" i="7"/>
  <c r="H118" i="7"/>
  <c r="J128" i="7"/>
  <c r="H128" i="7"/>
  <c r="J130" i="7"/>
  <c r="H130" i="7"/>
  <c r="I130" i="7"/>
  <c r="I134" i="7"/>
  <c r="H134" i="7"/>
  <c r="I136" i="7"/>
  <c r="J136" i="7"/>
  <c r="J148" i="7"/>
  <c r="H148" i="7"/>
  <c r="I148" i="7"/>
  <c r="I149" i="7"/>
  <c r="J149" i="7"/>
  <c r="I151" i="7"/>
  <c r="H151" i="7"/>
  <c r="I182" i="7"/>
  <c r="I184" i="7"/>
  <c r="H184" i="7"/>
  <c r="I186" i="7"/>
  <c r="J186" i="7"/>
  <c r="I188" i="7"/>
  <c r="H188" i="7"/>
  <c r="I190" i="7"/>
  <c r="J190" i="7"/>
  <c r="I192" i="7"/>
  <c r="H192" i="7"/>
  <c r="I194" i="7"/>
  <c r="J194" i="7"/>
  <c r="I196" i="7"/>
  <c r="H196" i="7"/>
  <c r="I198" i="7"/>
  <c r="J198" i="7"/>
  <c r="I200" i="7"/>
  <c r="H200" i="7"/>
  <c r="I202" i="7"/>
  <c r="J202" i="7"/>
  <c r="I204" i="7"/>
  <c r="H204" i="7"/>
  <c r="H13" i="7"/>
  <c r="H15" i="7"/>
  <c r="H17" i="7"/>
  <c r="H21" i="7"/>
  <c r="H27" i="7"/>
  <c r="H30" i="7"/>
  <c r="H32" i="7"/>
  <c r="H33" i="7"/>
  <c r="I34" i="7"/>
  <c r="J35" i="7"/>
  <c r="H37" i="7"/>
  <c r="I38" i="7"/>
  <c r="J39" i="7"/>
  <c r="H41" i="7"/>
  <c r="I42" i="7"/>
  <c r="J43" i="7"/>
  <c r="H46" i="7"/>
  <c r="I47" i="7"/>
  <c r="J48" i="7"/>
  <c r="H50" i="7"/>
  <c r="I51" i="7"/>
  <c r="J52" i="7"/>
  <c r="H54" i="7"/>
  <c r="I55" i="7"/>
  <c r="J56" i="7"/>
  <c r="H58" i="7"/>
  <c r="I59" i="7"/>
  <c r="J60" i="7"/>
  <c r="H62" i="7"/>
  <c r="I63" i="7"/>
  <c r="J64" i="7"/>
  <c r="H66" i="7"/>
  <c r="I67" i="7"/>
  <c r="J68" i="7"/>
  <c r="H70" i="7"/>
  <c r="I71" i="7"/>
  <c r="J72" i="7"/>
  <c r="H74" i="7"/>
  <c r="I75" i="7"/>
  <c r="J77" i="7"/>
  <c r="H79" i="7"/>
  <c r="I80" i="7"/>
  <c r="J81" i="7"/>
  <c r="H83" i="7"/>
  <c r="I84" i="7"/>
  <c r="J85" i="7"/>
  <c r="H87" i="7"/>
  <c r="I88" i="7"/>
  <c r="J89" i="7"/>
  <c r="H91" i="7"/>
  <c r="I93" i="7"/>
  <c r="J94" i="7"/>
  <c r="H96" i="7"/>
  <c r="I98" i="7"/>
  <c r="J99" i="7"/>
  <c r="H101" i="7"/>
  <c r="I103" i="7"/>
  <c r="J104" i="7"/>
  <c r="H106" i="7"/>
  <c r="I107" i="7"/>
  <c r="J108" i="7"/>
  <c r="H111" i="7"/>
  <c r="I112" i="7"/>
  <c r="J113" i="7"/>
  <c r="H115" i="7"/>
  <c r="I116" i="7"/>
  <c r="J117" i="7"/>
  <c r="H120" i="7"/>
  <c r="I121" i="7"/>
  <c r="J122" i="7"/>
  <c r="H126" i="7"/>
  <c r="I128" i="7"/>
  <c r="H132" i="7"/>
  <c r="J134" i="7"/>
  <c r="I137" i="7"/>
  <c r="H140" i="7"/>
  <c r="J142" i="7"/>
  <c r="I145" i="7"/>
  <c r="H149" i="7"/>
  <c r="J151" i="7"/>
  <c r="H163" i="7"/>
  <c r="H172" i="7"/>
  <c r="I183" i="7"/>
  <c r="H186" i="7"/>
  <c r="J188" i="7"/>
  <c r="I191" i="7"/>
  <c r="H194" i="7"/>
  <c r="J196" i="7"/>
  <c r="I199" i="7"/>
  <c r="H202" i="7"/>
  <c r="J204" i="7"/>
  <c r="H93" i="6"/>
  <c r="J93" i="6"/>
  <c r="F83" i="9"/>
  <c r="F82" i="9"/>
  <c r="F81" i="9"/>
  <c r="F80" i="9"/>
  <c r="F79" i="9"/>
  <c r="F76" i="9"/>
  <c r="F73" i="9"/>
  <c r="F72" i="9"/>
  <c r="F71" i="9"/>
  <c r="F70" i="9"/>
  <c r="F64" i="9"/>
  <c r="F63" i="9"/>
  <c r="F62" i="9"/>
  <c r="F61" i="9"/>
  <c r="F60" i="9"/>
  <c r="F54" i="9"/>
  <c r="F53" i="9"/>
  <c r="F52" i="9"/>
  <c r="F51" i="9"/>
  <c r="F45" i="9"/>
  <c r="F44" i="9"/>
  <c r="F43" i="9"/>
  <c r="F42" i="9"/>
  <c r="F41" i="9"/>
  <c r="F38" i="9"/>
  <c r="F35" i="9"/>
  <c r="F34" i="9"/>
  <c r="F33" i="9"/>
  <c r="F32" i="9"/>
  <c r="F27" i="9"/>
  <c r="F26" i="9"/>
  <c r="F25" i="9"/>
  <c r="F24" i="9"/>
  <c r="F23" i="9"/>
  <c r="I204" i="6"/>
  <c r="J202" i="6"/>
  <c r="I202" i="6"/>
  <c r="I200" i="6"/>
  <c r="I198" i="6"/>
  <c r="I196" i="6"/>
  <c r="I194" i="6"/>
  <c r="I192" i="6"/>
  <c r="I190" i="6"/>
  <c r="I188" i="6"/>
  <c r="I186" i="6"/>
  <c r="I184" i="6"/>
  <c r="I182" i="6"/>
  <c r="J177" i="6"/>
  <c r="I177" i="6"/>
  <c r="J176" i="6"/>
  <c r="I176" i="6"/>
  <c r="J175" i="6"/>
  <c r="I175" i="6"/>
  <c r="J174" i="6"/>
  <c r="I174" i="6"/>
  <c r="J173" i="6"/>
  <c r="I173" i="6"/>
  <c r="J172" i="6"/>
  <c r="I172" i="6"/>
  <c r="J170" i="6"/>
  <c r="I170" i="6"/>
  <c r="J169" i="6"/>
  <c r="I169" i="6"/>
  <c r="J168" i="6"/>
  <c r="I168" i="6"/>
  <c r="J167" i="6"/>
  <c r="I167" i="6"/>
  <c r="J166" i="6"/>
  <c r="I166" i="6"/>
  <c r="J165" i="6"/>
  <c r="I165" i="6"/>
  <c r="J164" i="6"/>
  <c r="I164" i="6"/>
  <c r="J163" i="6"/>
  <c r="I163" i="6"/>
  <c r="J157" i="6"/>
  <c r="I157" i="6"/>
  <c r="J156" i="6"/>
  <c r="I156" i="6"/>
  <c r="J155" i="6"/>
  <c r="I155" i="6"/>
  <c r="J154" i="6"/>
  <c r="I154" i="6"/>
  <c r="B155" i="6"/>
  <c r="B156" i="6" s="1"/>
  <c r="B157" i="6" s="1"/>
  <c r="I152" i="6"/>
  <c r="I151" i="6"/>
  <c r="I150" i="6"/>
  <c r="I149" i="6"/>
  <c r="B149" i="6"/>
  <c r="B150" i="6" s="1"/>
  <c r="B151" i="6" s="1"/>
  <c r="B152" i="6" s="1"/>
  <c r="I148" i="6"/>
  <c r="B133" i="6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G130" i="6"/>
  <c r="I130" i="6" s="1"/>
  <c r="G129" i="6"/>
  <c r="I129" i="6" s="1"/>
  <c r="I128" i="6"/>
  <c r="G127" i="6"/>
  <c r="I127" i="6" s="1"/>
  <c r="G126" i="6"/>
  <c r="I126" i="6" s="1"/>
  <c r="G123" i="6"/>
  <c r="G122" i="6"/>
  <c r="I122" i="6" s="1"/>
  <c r="G121" i="6"/>
  <c r="B121" i="6"/>
  <c r="B122" i="6" s="1"/>
  <c r="B123" i="6" s="1"/>
  <c r="B127" i="6" s="1"/>
  <c r="B128" i="6" s="1"/>
  <c r="B129" i="6" s="1"/>
  <c r="B130" i="6" s="1"/>
  <c r="G120" i="6"/>
  <c r="G118" i="6"/>
  <c r="I118" i="6" s="1"/>
  <c r="G117" i="6"/>
  <c r="I117" i="6" s="1"/>
  <c r="G116" i="6"/>
  <c r="I116" i="6" s="1"/>
  <c r="G115" i="6"/>
  <c r="I115" i="6" s="1"/>
  <c r="G114" i="6"/>
  <c r="G113" i="6"/>
  <c r="I113" i="6" s="1"/>
  <c r="G112" i="6"/>
  <c r="I112" i="6" s="1"/>
  <c r="B112" i="6"/>
  <c r="B113" i="6" s="1"/>
  <c r="B114" i="6" s="1"/>
  <c r="B115" i="6" s="1"/>
  <c r="B116" i="6" s="1"/>
  <c r="B117" i="6" s="1"/>
  <c r="B118" i="6" s="1"/>
  <c r="G111" i="6"/>
  <c r="I111" i="6" s="1"/>
  <c r="G109" i="6"/>
  <c r="I109" i="6" s="1"/>
  <c r="G108" i="6"/>
  <c r="I108" i="6" s="1"/>
  <c r="G107" i="6"/>
  <c r="I107" i="6" s="1"/>
  <c r="G106" i="6"/>
  <c r="I106" i="6" s="1"/>
  <c r="G105" i="6"/>
  <c r="I105" i="6" s="1"/>
  <c r="G104" i="6"/>
  <c r="I104" i="6" s="1"/>
  <c r="B104" i="6"/>
  <c r="B105" i="6" s="1"/>
  <c r="B106" i="6" s="1"/>
  <c r="B107" i="6" s="1"/>
  <c r="B108" i="6" s="1"/>
  <c r="B109" i="6" s="1"/>
  <c r="G103" i="6"/>
  <c r="I103" i="6" s="1"/>
  <c r="G101" i="6"/>
  <c r="G100" i="6"/>
  <c r="I100" i="6" s="1"/>
  <c r="G99" i="6"/>
  <c r="B99" i="6"/>
  <c r="B100" i="6" s="1"/>
  <c r="B101" i="6" s="1"/>
  <c r="G98" i="6"/>
  <c r="I98" i="6" s="1"/>
  <c r="G96" i="6"/>
  <c r="I96" i="6" s="1"/>
  <c r="G95" i="6"/>
  <c r="I95" i="6" s="1"/>
  <c r="B95" i="6"/>
  <c r="B96" i="6" s="1"/>
  <c r="G94" i="6"/>
  <c r="G91" i="6"/>
  <c r="I91" i="6" s="1"/>
  <c r="G90" i="6"/>
  <c r="I90" i="6" s="1"/>
  <c r="G89" i="6"/>
  <c r="G88" i="6"/>
  <c r="I88" i="6" s="1"/>
  <c r="G87" i="6"/>
  <c r="I87" i="6" s="1"/>
  <c r="G86" i="6"/>
  <c r="I86" i="6" s="1"/>
  <c r="G85" i="6"/>
  <c r="I85" i="6" s="1"/>
  <c r="G84" i="6"/>
  <c r="I84" i="6" s="1"/>
  <c r="G83" i="6"/>
  <c r="I83" i="6" s="1"/>
  <c r="G82" i="6"/>
  <c r="I82" i="6" s="1"/>
  <c r="G81" i="6"/>
  <c r="I81" i="6" s="1"/>
  <c r="G80" i="6"/>
  <c r="I80" i="6" s="1"/>
  <c r="G79" i="6"/>
  <c r="I79" i="6" s="1"/>
  <c r="G78" i="6"/>
  <c r="I78" i="6" s="1"/>
  <c r="B78" i="6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G77" i="6"/>
  <c r="I77" i="6" s="1"/>
  <c r="G75" i="6"/>
  <c r="I75" i="6" s="1"/>
  <c r="G74" i="6"/>
  <c r="I74" i="6" s="1"/>
  <c r="G73" i="6"/>
  <c r="I73" i="6" s="1"/>
  <c r="G72" i="6"/>
  <c r="I72" i="6" s="1"/>
  <c r="G71" i="6"/>
  <c r="I71" i="6" s="1"/>
  <c r="G70" i="6"/>
  <c r="I70" i="6" s="1"/>
  <c r="G69" i="6"/>
  <c r="I69" i="6" s="1"/>
  <c r="G68" i="6"/>
  <c r="I68" i="6" s="1"/>
  <c r="G67" i="6"/>
  <c r="I67" i="6" s="1"/>
  <c r="G66" i="6"/>
  <c r="I66" i="6" s="1"/>
  <c r="G65" i="6"/>
  <c r="I65" i="6" s="1"/>
  <c r="G64" i="6"/>
  <c r="I64" i="6" s="1"/>
  <c r="G63" i="6"/>
  <c r="I63" i="6" s="1"/>
  <c r="G62" i="6"/>
  <c r="I62" i="6" s="1"/>
  <c r="G61" i="6"/>
  <c r="I61" i="6" s="1"/>
  <c r="G60" i="6"/>
  <c r="I60" i="6" s="1"/>
  <c r="G59" i="6"/>
  <c r="I59" i="6" s="1"/>
  <c r="G58" i="6"/>
  <c r="I58" i="6" s="1"/>
  <c r="G57" i="6"/>
  <c r="I57" i="6" s="1"/>
  <c r="G56" i="6"/>
  <c r="I56" i="6" s="1"/>
  <c r="G55" i="6"/>
  <c r="I55" i="6" s="1"/>
  <c r="G54" i="6"/>
  <c r="I54" i="6" s="1"/>
  <c r="G53" i="6"/>
  <c r="I53" i="6" s="1"/>
  <c r="G52" i="6"/>
  <c r="I52" i="6" s="1"/>
  <c r="G51" i="6"/>
  <c r="I51" i="6" s="1"/>
  <c r="G50" i="6"/>
  <c r="I50" i="6" s="1"/>
  <c r="G49" i="6"/>
  <c r="I49" i="6" s="1"/>
  <c r="G48" i="6"/>
  <c r="J48" i="6" s="1"/>
  <c r="G47" i="6"/>
  <c r="I47" i="6" s="1"/>
  <c r="B47" i="6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G46" i="6"/>
  <c r="J46" i="6" s="1"/>
  <c r="G44" i="6"/>
  <c r="J44" i="6" s="1"/>
  <c r="G43" i="6"/>
  <c r="I43" i="6" s="1"/>
  <c r="G42" i="6"/>
  <c r="J42" i="6" s="1"/>
  <c r="G41" i="6"/>
  <c r="I41" i="6" s="1"/>
  <c r="G40" i="6"/>
  <c r="J40" i="6" s="1"/>
  <c r="G39" i="6"/>
  <c r="I39" i="6" s="1"/>
  <c r="G38" i="6"/>
  <c r="J38" i="6" s="1"/>
  <c r="G37" i="6"/>
  <c r="I37" i="6" s="1"/>
  <c r="G36" i="6"/>
  <c r="J36" i="6" s="1"/>
  <c r="G35" i="6"/>
  <c r="I35" i="6" s="1"/>
  <c r="G34" i="6"/>
  <c r="J34" i="6" s="1"/>
  <c r="G33" i="6"/>
  <c r="I33" i="6" s="1"/>
  <c r="G32" i="6"/>
  <c r="J32" i="6" s="1"/>
  <c r="G31" i="6"/>
  <c r="I31" i="6" s="1"/>
  <c r="B31" i="6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G30" i="6"/>
  <c r="J30" i="6" s="1"/>
  <c r="F28" i="6"/>
  <c r="G28" i="6" s="1"/>
  <c r="J28" i="6" s="1"/>
  <c r="F27" i="6"/>
  <c r="G27" i="6" s="1"/>
  <c r="B27" i="6"/>
  <c r="F25" i="6"/>
  <c r="G25" i="6" s="1"/>
  <c r="F24" i="6"/>
  <c r="G24" i="6" s="1"/>
  <c r="J24" i="6" s="1"/>
  <c r="B24" i="6"/>
  <c r="F22" i="6"/>
  <c r="G22" i="6" s="1"/>
  <c r="J22" i="6" s="1"/>
  <c r="F21" i="6"/>
  <c r="G21" i="6" s="1"/>
  <c r="F18" i="6"/>
  <c r="G18" i="6" s="1"/>
  <c r="J18" i="6" s="1"/>
  <c r="G17" i="6"/>
  <c r="G16" i="6"/>
  <c r="G15" i="6"/>
  <c r="G14" i="6"/>
  <c r="B14" i="6"/>
  <c r="B15" i="6" s="1"/>
  <c r="B16" i="6" s="1"/>
  <c r="B17" i="6" s="1"/>
  <c r="G13" i="6"/>
  <c r="E46" i="10" l="1"/>
  <c r="F46" i="10" s="1"/>
  <c r="F27" i="10"/>
  <c r="E65" i="10"/>
  <c r="E44" i="10"/>
  <c r="F44" i="10" s="1"/>
  <c r="E63" i="10"/>
  <c r="F25" i="10"/>
  <c r="E64" i="10"/>
  <c r="E45" i="10"/>
  <c r="F45" i="10" s="1"/>
  <c r="F26" i="10"/>
  <c r="E62" i="10"/>
  <c r="E43" i="10"/>
  <c r="F43" i="10" s="1"/>
  <c r="F24" i="10"/>
  <c r="E42" i="10"/>
  <c r="F42" i="10" s="1"/>
  <c r="E61" i="10"/>
  <c r="F23" i="10"/>
  <c r="I15" i="6"/>
  <c r="E26" i="11"/>
  <c r="I17" i="6"/>
  <c r="E28" i="11"/>
  <c r="I89" i="6"/>
  <c r="E19" i="11"/>
  <c r="E18" i="10"/>
  <c r="E18" i="9"/>
  <c r="I114" i="6"/>
  <c r="E20" i="9"/>
  <c r="E21" i="11"/>
  <c r="E20" i="10"/>
  <c r="I13" i="6"/>
  <c r="E24" i="11"/>
  <c r="J14" i="6"/>
  <c r="E25" i="11"/>
  <c r="J16" i="6"/>
  <c r="E27" i="11"/>
  <c r="I94" i="6"/>
  <c r="E20" i="11"/>
  <c r="E19" i="10"/>
  <c r="E19" i="9"/>
  <c r="I99" i="6"/>
  <c r="E41" i="11"/>
  <c r="E40" i="10"/>
  <c r="E39" i="9"/>
  <c r="I101" i="6"/>
  <c r="E22" i="11"/>
  <c r="E21" i="10"/>
  <c r="E21" i="9"/>
  <c r="B158" i="6"/>
  <c r="B159" i="6" s="1"/>
  <c r="B160" i="6" s="1"/>
  <c r="B161" i="6" s="1"/>
  <c r="B163" i="6" s="1"/>
  <c r="B164" i="6" s="1"/>
  <c r="B165" i="6" s="1"/>
  <c r="B166" i="6" s="1"/>
  <c r="B167" i="6" s="1"/>
  <c r="B168" i="6" s="1"/>
  <c r="B169" i="6" s="1"/>
  <c r="B170" i="6" s="1"/>
  <c r="B172" i="6" s="1"/>
  <c r="B173" i="6" s="1"/>
  <c r="B174" i="6" s="1"/>
  <c r="B175" i="6" s="1"/>
  <c r="B176" i="6" s="1"/>
  <c r="B177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6" i="6" s="1"/>
  <c r="J87" i="6"/>
  <c r="J94" i="6"/>
  <c r="J182" i="6"/>
  <c r="J47" i="6"/>
  <c r="J77" i="6"/>
  <c r="J81" i="6"/>
  <c r="J100" i="6"/>
  <c r="J103" i="6"/>
  <c r="J113" i="6"/>
  <c r="J115" i="6"/>
  <c r="J117" i="6"/>
  <c r="J122" i="6"/>
  <c r="J194" i="6"/>
  <c r="J37" i="6"/>
  <c r="J73" i="6"/>
  <c r="J85" i="6"/>
  <c r="J96" i="6"/>
  <c r="J98" i="6"/>
  <c r="J105" i="6"/>
  <c r="J107" i="6"/>
  <c r="J109" i="6"/>
  <c r="J111" i="6"/>
  <c r="J91" i="6"/>
  <c r="J89" i="6"/>
  <c r="J83" i="6"/>
  <c r="J79" i="6"/>
  <c r="J75" i="6"/>
  <c r="J65" i="6"/>
  <c r="J67" i="6"/>
  <c r="J71" i="6"/>
  <c r="J69" i="6"/>
  <c r="J63" i="6"/>
  <c r="J41" i="6"/>
  <c r="J33" i="6"/>
  <c r="J31" i="6"/>
  <c r="J35" i="6"/>
  <c r="J39" i="6"/>
  <c r="J43" i="6"/>
  <c r="J49" i="6"/>
  <c r="J51" i="6"/>
  <c r="J53" i="6"/>
  <c r="J55" i="6"/>
  <c r="J57" i="6"/>
  <c r="J59" i="6"/>
  <c r="J61" i="6"/>
  <c r="J130" i="6"/>
  <c r="J184" i="6"/>
  <c r="J188" i="6"/>
  <c r="J192" i="6"/>
  <c r="J196" i="6"/>
  <c r="J200" i="6"/>
  <c r="J204" i="6"/>
  <c r="J127" i="6"/>
  <c r="J186" i="6"/>
  <c r="J190" i="6"/>
  <c r="J198" i="6"/>
  <c r="J15" i="6"/>
  <c r="J17" i="6"/>
  <c r="J13" i="6"/>
  <c r="I21" i="6"/>
  <c r="J21" i="6"/>
  <c r="H21" i="6"/>
  <c r="I25" i="6"/>
  <c r="J25" i="6"/>
  <c r="H25" i="6"/>
  <c r="I27" i="6"/>
  <c r="J27" i="6"/>
  <c r="H27" i="6"/>
  <c r="H177" i="6"/>
  <c r="H176" i="6"/>
  <c r="H175" i="6"/>
  <c r="H174" i="6"/>
  <c r="H173" i="6"/>
  <c r="H172" i="6"/>
  <c r="H170" i="6"/>
  <c r="H169" i="6"/>
  <c r="H168" i="6"/>
  <c r="H167" i="6"/>
  <c r="H166" i="6"/>
  <c r="H165" i="6"/>
  <c r="H164" i="6"/>
  <c r="H163" i="6"/>
  <c r="H157" i="6"/>
  <c r="H156" i="6"/>
  <c r="H155" i="6"/>
  <c r="H154" i="6"/>
  <c r="H204" i="6"/>
  <c r="H200" i="6"/>
  <c r="H196" i="6"/>
  <c r="H192" i="6"/>
  <c r="H188" i="6"/>
  <c r="H184" i="6"/>
  <c r="H13" i="6"/>
  <c r="I14" i="6"/>
  <c r="H15" i="6"/>
  <c r="I16" i="6"/>
  <c r="H17" i="6"/>
  <c r="I18" i="6"/>
  <c r="I22" i="6"/>
  <c r="I24" i="6"/>
  <c r="I28" i="6"/>
  <c r="I30" i="6"/>
  <c r="H31" i="6"/>
  <c r="I32" i="6"/>
  <c r="H33" i="6"/>
  <c r="I34" i="6"/>
  <c r="H35" i="6"/>
  <c r="I36" i="6"/>
  <c r="H37" i="6"/>
  <c r="I38" i="6"/>
  <c r="H39" i="6"/>
  <c r="I40" i="6"/>
  <c r="H41" i="6"/>
  <c r="I42" i="6"/>
  <c r="H43" i="6"/>
  <c r="I44" i="6"/>
  <c r="I46" i="6"/>
  <c r="H47" i="6"/>
  <c r="I48" i="6"/>
  <c r="H77" i="6"/>
  <c r="H94" i="6"/>
  <c r="H98" i="6"/>
  <c r="H103" i="6"/>
  <c r="H111" i="6"/>
  <c r="J120" i="6"/>
  <c r="H120" i="6"/>
  <c r="J121" i="6"/>
  <c r="H121" i="6"/>
  <c r="H122" i="6"/>
  <c r="J123" i="6"/>
  <c r="H123" i="6"/>
  <c r="J132" i="6"/>
  <c r="H132" i="6"/>
  <c r="J133" i="6"/>
  <c r="H133" i="6"/>
  <c r="J134" i="6"/>
  <c r="H134" i="6"/>
  <c r="J135" i="6"/>
  <c r="H135" i="6"/>
  <c r="J136" i="6"/>
  <c r="H136" i="6"/>
  <c r="J137" i="6"/>
  <c r="H137" i="6"/>
  <c r="J138" i="6"/>
  <c r="H138" i="6"/>
  <c r="J139" i="6"/>
  <c r="H139" i="6"/>
  <c r="J140" i="6"/>
  <c r="H140" i="6"/>
  <c r="J141" i="6"/>
  <c r="H141" i="6"/>
  <c r="J142" i="6"/>
  <c r="H142" i="6"/>
  <c r="J143" i="6"/>
  <c r="H143" i="6"/>
  <c r="J144" i="6"/>
  <c r="H144" i="6"/>
  <c r="J145" i="6"/>
  <c r="H145" i="6"/>
  <c r="J146" i="6"/>
  <c r="H146" i="6"/>
  <c r="J148" i="6"/>
  <c r="J149" i="6"/>
  <c r="H150" i="6"/>
  <c r="J151" i="6"/>
  <c r="H152" i="6"/>
  <c r="H182" i="6"/>
  <c r="J183" i="6"/>
  <c r="H183" i="6"/>
  <c r="I183" i="6"/>
  <c r="H186" i="6"/>
  <c r="J187" i="6"/>
  <c r="H187" i="6"/>
  <c r="I187" i="6"/>
  <c r="H190" i="6"/>
  <c r="J191" i="6"/>
  <c r="H191" i="6"/>
  <c r="I191" i="6"/>
  <c r="H194" i="6"/>
  <c r="J195" i="6"/>
  <c r="H195" i="6"/>
  <c r="I195" i="6"/>
  <c r="H198" i="6"/>
  <c r="J199" i="6"/>
  <c r="H199" i="6"/>
  <c r="I199" i="6"/>
  <c r="H202" i="6"/>
  <c r="J203" i="6"/>
  <c r="H203" i="6"/>
  <c r="I203" i="6"/>
  <c r="H14" i="6"/>
  <c r="H16" i="6"/>
  <c r="H18" i="6"/>
  <c r="H22" i="6"/>
  <c r="H24" i="6"/>
  <c r="H28" i="6"/>
  <c r="H30" i="6"/>
  <c r="H32" i="6"/>
  <c r="H34" i="6"/>
  <c r="H36" i="6"/>
  <c r="H38" i="6"/>
  <c r="H40" i="6"/>
  <c r="H42" i="6"/>
  <c r="H44" i="6"/>
  <c r="H46" i="6"/>
  <c r="H48" i="6"/>
  <c r="H49" i="6"/>
  <c r="J50" i="6"/>
  <c r="H50" i="6"/>
  <c r="H51" i="6"/>
  <c r="J52" i="6"/>
  <c r="H52" i="6"/>
  <c r="H53" i="6"/>
  <c r="J54" i="6"/>
  <c r="H54" i="6"/>
  <c r="H55" i="6"/>
  <c r="J56" i="6"/>
  <c r="H56" i="6"/>
  <c r="H57" i="6"/>
  <c r="J58" i="6"/>
  <c r="H58" i="6"/>
  <c r="H59" i="6"/>
  <c r="J60" i="6"/>
  <c r="H60" i="6"/>
  <c r="H61" i="6"/>
  <c r="J62" i="6"/>
  <c r="H62" i="6"/>
  <c r="H63" i="6"/>
  <c r="J64" i="6"/>
  <c r="H64" i="6"/>
  <c r="H65" i="6"/>
  <c r="J66" i="6"/>
  <c r="H66" i="6"/>
  <c r="H67" i="6"/>
  <c r="J68" i="6"/>
  <c r="H68" i="6"/>
  <c r="H69" i="6"/>
  <c r="J70" i="6"/>
  <c r="H70" i="6"/>
  <c r="H71" i="6"/>
  <c r="J72" i="6"/>
  <c r="H72" i="6"/>
  <c r="H73" i="6"/>
  <c r="J74" i="6"/>
  <c r="H74" i="6"/>
  <c r="H75" i="6"/>
  <c r="J78" i="6"/>
  <c r="H78" i="6"/>
  <c r="H79" i="6"/>
  <c r="J80" i="6"/>
  <c r="H80" i="6"/>
  <c r="H81" i="6"/>
  <c r="J82" i="6"/>
  <c r="H82" i="6"/>
  <c r="H83" i="6"/>
  <c r="J84" i="6"/>
  <c r="H84" i="6"/>
  <c r="H85" i="6"/>
  <c r="J86" i="6"/>
  <c r="H86" i="6"/>
  <c r="H87" i="6"/>
  <c r="J88" i="6"/>
  <c r="H88" i="6"/>
  <c r="H89" i="6"/>
  <c r="J90" i="6"/>
  <c r="H90" i="6"/>
  <c r="H91" i="6"/>
  <c r="J95" i="6"/>
  <c r="H95" i="6"/>
  <c r="H96" i="6"/>
  <c r="J99" i="6"/>
  <c r="H99" i="6"/>
  <c r="H100" i="6"/>
  <c r="J101" i="6"/>
  <c r="H101" i="6"/>
  <c r="J104" i="6"/>
  <c r="H104" i="6"/>
  <c r="H105" i="6"/>
  <c r="J106" i="6"/>
  <c r="H106" i="6"/>
  <c r="H107" i="6"/>
  <c r="J108" i="6"/>
  <c r="H108" i="6"/>
  <c r="H109" i="6"/>
  <c r="J112" i="6"/>
  <c r="H112" i="6"/>
  <c r="H113" i="6"/>
  <c r="J114" i="6"/>
  <c r="H114" i="6"/>
  <c r="H115" i="6"/>
  <c r="J116" i="6"/>
  <c r="H116" i="6"/>
  <c r="H117" i="6"/>
  <c r="J118" i="6"/>
  <c r="H118" i="6"/>
  <c r="I120" i="6"/>
  <c r="I121" i="6"/>
  <c r="I123" i="6"/>
  <c r="J126" i="6"/>
  <c r="H126" i="6"/>
  <c r="H127" i="6"/>
  <c r="J128" i="6"/>
  <c r="H128" i="6"/>
  <c r="J129" i="6"/>
  <c r="H129" i="6"/>
  <c r="H130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H148" i="6"/>
  <c r="H149" i="6"/>
  <c r="J150" i="6"/>
  <c r="H151" i="6"/>
  <c r="J152" i="6"/>
  <c r="J185" i="6"/>
  <c r="H185" i="6"/>
  <c r="I185" i="6"/>
  <c r="J189" i="6"/>
  <c r="H189" i="6"/>
  <c r="I189" i="6"/>
  <c r="J193" i="6"/>
  <c r="H193" i="6"/>
  <c r="I193" i="6"/>
  <c r="J197" i="6"/>
  <c r="H197" i="6"/>
  <c r="I197" i="6"/>
  <c r="J201" i="6"/>
  <c r="H201" i="6"/>
  <c r="I201" i="6"/>
  <c r="J206" i="6"/>
  <c r="H206" i="6"/>
  <c r="I206" i="6"/>
  <c r="E80" i="10" l="1"/>
  <c r="F80" i="10" s="1"/>
  <c r="F61" i="10"/>
  <c r="E81" i="10"/>
  <c r="F81" i="10" s="1"/>
  <c r="F62" i="10"/>
  <c r="E83" i="10"/>
  <c r="F83" i="10" s="1"/>
  <c r="F64" i="10"/>
  <c r="E82" i="10"/>
  <c r="F82" i="10" s="1"/>
  <c r="F63" i="10"/>
  <c r="E84" i="10"/>
  <c r="F84" i="10" s="1"/>
  <c r="F65" i="10"/>
  <c r="F21" i="10"/>
  <c r="E59" i="10"/>
  <c r="F59" i="10" s="1"/>
  <c r="E78" i="10"/>
  <c r="F78" i="10" s="1"/>
  <c r="F40" i="10"/>
  <c r="E38" i="10"/>
  <c r="E57" i="10"/>
  <c r="F57" i="10" s="1"/>
  <c r="F19" i="10"/>
  <c r="E58" i="10"/>
  <c r="F58" i="10" s="1"/>
  <c r="F20" i="10"/>
  <c r="E57" i="9"/>
  <c r="F57" i="9" s="1"/>
  <c r="F20" i="9"/>
  <c r="E55" i="9"/>
  <c r="F55" i="9" s="1"/>
  <c r="E36" i="9"/>
  <c r="F18" i="9"/>
  <c r="E38" i="11"/>
  <c r="E57" i="11"/>
  <c r="F57" i="11" s="1"/>
  <c r="F19" i="11"/>
  <c r="E66" i="11"/>
  <c r="E47" i="11"/>
  <c r="F47" i="11" s="1"/>
  <c r="F28" i="11"/>
  <c r="F26" i="11"/>
  <c r="E45" i="11"/>
  <c r="F45" i="11" s="1"/>
  <c r="E64" i="11"/>
  <c r="E58" i="9"/>
  <c r="F58" i="9" s="1"/>
  <c r="F21" i="9"/>
  <c r="E60" i="11"/>
  <c r="F60" i="11" s="1"/>
  <c r="F22" i="11"/>
  <c r="E77" i="9"/>
  <c r="F77" i="9" s="1"/>
  <c r="F39" i="9"/>
  <c r="E79" i="11"/>
  <c r="F79" i="11" s="1"/>
  <c r="F41" i="11"/>
  <c r="E56" i="9"/>
  <c r="F56" i="9" s="1"/>
  <c r="E37" i="9"/>
  <c r="F19" i="9"/>
  <c r="E58" i="11"/>
  <c r="F58" i="11" s="1"/>
  <c r="E39" i="11"/>
  <c r="F20" i="11"/>
  <c r="F27" i="11"/>
  <c r="E46" i="11"/>
  <c r="F46" i="11" s="1"/>
  <c r="E65" i="11"/>
  <c r="F25" i="11"/>
  <c r="E44" i="11"/>
  <c r="F44" i="11" s="1"/>
  <c r="E63" i="11"/>
  <c r="E43" i="11"/>
  <c r="F43" i="11" s="1"/>
  <c r="F24" i="11"/>
  <c r="E62" i="11"/>
  <c r="E59" i="11"/>
  <c r="F59" i="11" s="1"/>
  <c r="F21" i="11"/>
  <c r="E37" i="10"/>
  <c r="F18" i="10"/>
  <c r="C22" i="10" s="1"/>
  <c r="E56" i="10"/>
  <c r="F56" i="10" s="1"/>
  <c r="G27" i="10" l="1"/>
  <c r="G26" i="10"/>
  <c r="G25" i="10"/>
  <c r="G24" i="10"/>
  <c r="G23" i="10"/>
  <c r="E81" i="11"/>
  <c r="F81" i="11" s="1"/>
  <c r="F62" i="11"/>
  <c r="G43" i="11"/>
  <c r="E84" i="11"/>
  <c r="F84" i="11" s="1"/>
  <c r="F65" i="11"/>
  <c r="F39" i="11"/>
  <c r="E77" i="11"/>
  <c r="F77" i="11" s="1"/>
  <c r="E85" i="11"/>
  <c r="F85" i="11" s="1"/>
  <c r="F66" i="11"/>
  <c r="G66" i="11" s="1"/>
  <c r="F61" i="11"/>
  <c r="C22" i="9"/>
  <c r="F59" i="9"/>
  <c r="F60" i="10"/>
  <c r="E75" i="10"/>
  <c r="F75" i="10" s="1"/>
  <c r="F37" i="10"/>
  <c r="E82" i="11"/>
  <c r="F82" i="11" s="1"/>
  <c r="F63" i="11"/>
  <c r="G63" i="11" s="1"/>
  <c r="E75" i="9"/>
  <c r="F75" i="9" s="1"/>
  <c r="F37" i="9"/>
  <c r="E83" i="11"/>
  <c r="F83" i="11" s="1"/>
  <c r="F64" i="11"/>
  <c r="G64" i="11" s="1"/>
  <c r="C23" i="11"/>
  <c r="G24" i="11" s="1"/>
  <c r="F38" i="11"/>
  <c r="F42" i="11" s="1"/>
  <c r="G44" i="11" s="1"/>
  <c r="E76" i="11"/>
  <c r="F76" i="11" s="1"/>
  <c r="F80" i="11" s="1"/>
  <c r="E74" i="9"/>
  <c r="F74" i="9" s="1"/>
  <c r="F36" i="9"/>
  <c r="E76" i="10"/>
  <c r="F76" i="10" s="1"/>
  <c r="F38" i="10"/>
  <c r="F40" i="9" l="1"/>
  <c r="H44" i="11"/>
  <c r="L44" i="11"/>
  <c r="H24" i="11"/>
  <c r="L24" i="11"/>
  <c r="G43" i="9"/>
  <c r="G42" i="9"/>
  <c r="G41" i="9"/>
  <c r="G44" i="9"/>
  <c r="G45" i="9"/>
  <c r="G26" i="11"/>
  <c r="G83" i="11"/>
  <c r="G25" i="11"/>
  <c r="G82" i="11"/>
  <c r="F41" i="10"/>
  <c r="G63" i="10"/>
  <c r="G64" i="10"/>
  <c r="G65" i="10"/>
  <c r="G61" i="10"/>
  <c r="G62" i="10"/>
  <c r="G27" i="9"/>
  <c r="G23" i="9"/>
  <c r="G24" i="9"/>
  <c r="G25" i="9"/>
  <c r="G26" i="9"/>
  <c r="H66" i="11"/>
  <c r="L66" i="11"/>
  <c r="G28" i="11"/>
  <c r="G27" i="11"/>
  <c r="G84" i="11"/>
  <c r="H43" i="11"/>
  <c r="L43" i="11"/>
  <c r="G81" i="11"/>
  <c r="L24" i="10"/>
  <c r="H24" i="10"/>
  <c r="L26" i="10"/>
  <c r="H26" i="10"/>
  <c r="F78" i="9"/>
  <c r="G47" i="11"/>
  <c r="H64" i="11"/>
  <c r="L64" i="11"/>
  <c r="G46" i="11"/>
  <c r="H63" i="11"/>
  <c r="L63" i="11"/>
  <c r="F79" i="10"/>
  <c r="G62" i="9"/>
  <c r="G63" i="9"/>
  <c r="G61" i="9"/>
  <c r="G64" i="9"/>
  <c r="G60" i="9"/>
  <c r="G85" i="11"/>
  <c r="G45" i="11"/>
  <c r="G65" i="11"/>
  <c r="G62" i="11"/>
  <c r="H23" i="10"/>
  <c r="L23" i="10"/>
  <c r="H25" i="10"/>
  <c r="L25" i="10"/>
  <c r="H27" i="10"/>
  <c r="L27" i="10"/>
  <c r="G180" i="1"/>
  <c r="G179" i="1"/>
  <c r="D53" i="5"/>
  <c r="D71" i="5" s="1"/>
  <c r="D54" i="5"/>
  <c r="D72" i="5" s="1"/>
  <c r="D34" i="5"/>
  <c r="D52" i="5" s="1"/>
  <c r="D70" i="5" s="1"/>
  <c r="D35" i="5"/>
  <c r="D36" i="5"/>
  <c r="E129" i="1"/>
  <c r="I27" i="10" l="1"/>
  <c r="K27" i="10"/>
  <c r="J27" i="10"/>
  <c r="J25" i="10"/>
  <c r="I25" i="10"/>
  <c r="K25" i="10"/>
  <c r="K23" i="10"/>
  <c r="J23" i="10"/>
  <c r="I23" i="10"/>
  <c r="L65" i="11"/>
  <c r="H65" i="11"/>
  <c r="L85" i="11"/>
  <c r="H85" i="11"/>
  <c r="H64" i="9"/>
  <c r="L64" i="9"/>
  <c r="H63" i="9"/>
  <c r="L63" i="9"/>
  <c r="G80" i="10"/>
  <c r="G82" i="10"/>
  <c r="G83" i="10"/>
  <c r="G81" i="10"/>
  <c r="G84" i="10"/>
  <c r="I63" i="11"/>
  <c r="K63" i="11"/>
  <c r="J63" i="11"/>
  <c r="H47" i="11"/>
  <c r="L47" i="11"/>
  <c r="I26" i="10"/>
  <c r="K26" i="10"/>
  <c r="J26" i="10"/>
  <c r="J24" i="10"/>
  <c r="I24" i="10"/>
  <c r="K24" i="10"/>
  <c r="H81" i="11"/>
  <c r="L81" i="11"/>
  <c r="K43" i="11"/>
  <c r="J43" i="11"/>
  <c r="I43" i="11"/>
  <c r="H27" i="11"/>
  <c r="L27" i="11"/>
  <c r="H26" i="9"/>
  <c r="L26" i="9"/>
  <c r="H24" i="9"/>
  <c r="L24" i="9"/>
  <c r="H27" i="9"/>
  <c r="L27" i="9"/>
  <c r="L61" i="10"/>
  <c r="H61" i="10"/>
  <c r="H64" i="10"/>
  <c r="L64" i="10"/>
  <c r="G46" i="10"/>
  <c r="G42" i="10"/>
  <c r="G45" i="10"/>
  <c r="G44" i="10"/>
  <c r="G43" i="10"/>
  <c r="H25" i="11"/>
  <c r="L25" i="11"/>
  <c r="H26" i="11"/>
  <c r="L26" i="11"/>
  <c r="H44" i="9"/>
  <c r="L44" i="9"/>
  <c r="H42" i="9"/>
  <c r="L42" i="9"/>
  <c r="H62" i="11"/>
  <c r="L62" i="11"/>
  <c r="H45" i="11"/>
  <c r="L45" i="11"/>
  <c r="H60" i="9"/>
  <c r="L60" i="9"/>
  <c r="H61" i="9"/>
  <c r="L61" i="9"/>
  <c r="H62" i="9"/>
  <c r="L62" i="9"/>
  <c r="H46" i="11"/>
  <c r="L46" i="11"/>
  <c r="I64" i="11"/>
  <c r="K64" i="11"/>
  <c r="J64" i="11"/>
  <c r="G81" i="9"/>
  <c r="G82" i="9"/>
  <c r="G79" i="9"/>
  <c r="G80" i="9"/>
  <c r="G83" i="9"/>
  <c r="L84" i="11"/>
  <c r="H84" i="11"/>
  <c r="H28" i="11"/>
  <c r="L28" i="11"/>
  <c r="K66" i="11"/>
  <c r="J66" i="11"/>
  <c r="I66" i="11"/>
  <c r="H25" i="9"/>
  <c r="L25" i="9"/>
  <c r="H23" i="9"/>
  <c r="L23" i="9"/>
  <c r="L62" i="10"/>
  <c r="H62" i="10"/>
  <c r="L65" i="10"/>
  <c r="H65" i="10"/>
  <c r="H63" i="10"/>
  <c r="L63" i="10"/>
  <c r="H82" i="11"/>
  <c r="L82" i="11"/>
  <c r="L83" i="11"/>
  <c r="H83" i="11"/>
  <c r="H45" i="9"/>
  <c r="L45" i="9"/>
  <c r="H41" i="9"/>
  <c r="L41" i="9"/>
  <c r="H43" i="9"/>
  <c r="L43" i="9"/>
  <c r="K24" i="11"/>
  <c r="J24" i="11"/>
  <c r="I24" i="11"/>
  <c r="J44" i="11"/>
  <c r="I44" i="11"/>
  <c r="K44" i="11"/>
  <c r="G95" i="1"/>
  <c r="B96" i="1"/>
  <c r="J83" i="11" l="1"/>
  <c r="K83" i="11"/>
  <c r="I83" i="11"/>
  <c r="I65" i="10"/>
  <c r="K65" i="10"/>
  <c r="J65" i="10"/>
  <c r="K62" i="10"/>
  <c r="J62" i="10"/>
  <c r="I62" i="10"/>
  <c r="I28" i="11"/>
  <c r="K28" i="11"/>
  <c r="J28" i="11"/>
  <c r="H80" i="9"/>
  <c r="L80" i="9"/>
  <c r="H82" i="9"/>
  <c r="L82" i="9"/>
  <c r="K46" i="11"/>
  <c r="J46" i="11"/>
  <c r="I46" i="11"/>
  <c r="K62" i="9"/>
  <c r="J62" i="9"/>
  <c r="I62" i="9"/>
  <c r="K61" i="9"/>
  <c r="J61" i="9"/>
  <c r="I61" i="9"/>
  <c r="J60" i="9"/>
  <c r="K60" i="9"/>
  <c r="I60" i="9"/>
  <c r="J45" i="11"/>
  <c r="I45" i="11"/>
  <c r="K45" i="11"/>
  <c r="K62" i="11"/>
  <c r="J62" i="11"/>
  <c r="I62" i="11"/>
  <c r="K42" i="9"/>
  <c r="J42" i="9"/>
  <c r="I42" i="9"/>
  <c r="I44" i="9"/>
  <c r="K44" i="9"/>
  <c r="J44" i="9"/>
  <c r="K26" i="11"/>
  <c r="J26" i="11"/>
  <c r="I26" i="11"/>
  <c r="I25" i="11"/>
  <c r="K25" i="11"/>
  <c r="J25" i="11"/>
  <c r="L44" i="10"/>
  <c r="H44" i="10"/>
  <c r="L42" i="10"/>
  <c r="H42" i="10"/>
  <c r="K61" i="10"/>
  <c r="J61" i="10"/>
  <c r="I61" i="10"/>
  <c r="J81" i="11"/>
  <c r="K81" i="11"/>
  <c r="I81" i="11"/>
  <c r="J47" i="11"/>
  <c r="I47" i="11"/>
  <c r="K47" i="11"/>
  <c r="L84" i="10"/>
  <c r="H84" i="10"/>
  <c r="L83" i="10"/>
  <c r="H83" i="10"/>
  <c r="H80" i="10"/>
  <c r="L80" i="10"/>
  <c r="I63" i="9"/>
  <c r="K63" i="9"/>
  <c r="J63" i="9"/>
  <c r="K64" i="9"/>
  <c r="J64" i="9"/>
  <c r="I64" i="9"/>
  <c r="J43" i="9"/>
  <c r="I43" i="9"/>
  <c r="K43" i="9"/>
  <c r="K41" i="9"/>
  <c r="J41" i="9"/>
  <c r="I41" i="9"/>
  <c r="J45" i="9"/>
  <c r="I45" i="9"/>
  <c r="K45" i="9"/>
  <c r="I82" i="11"/>
  <c r="J82" i="11"/>
  <c r="K82" i="11"/>
  <c r="K63" i="10"/>
  <c r="J63" i="10"/>
  <c r="I63" i="10"/>
  <c r="J23" i="9"/>
  <c r="K23" i="9"/>
  <c r="I23" i="9"/>
  <c r="J25" i="9"/>
  <c r="K25" i="9"/>
  <c r="I25" i="9"/>
  <c r="I84" i="11"/>
  <c r="J84" i="11"/>
  <c r="K84" i="11"/>
  <c r="H83" i="9"/>
  <c r="L83" i="9"/>
  <c r="H79" i="9"/>
  <c r="L79" i="9"/>
  <c r="H81" i="9"/>
  <c r="L81" i="9"/>
  <c r="L43" i="10"/>
  <c r="H43" i="10"/>
  <c r="H45" i="10"/>
  <c r="L45" i="10"/>
  <c r="H46" i="10"/>
  <c r="L46" i="10"/>
  <c r="K64" i="10"/>
  <c r="J64" i="10"/>
  <c r="I64" i="10"/>
  <c r="I27" i="9"/>
  <c r="J27" i="9"/>
  <c r="K27" i="9"/>
  <c r="I24" i="9"/>
  <c r="K24" i="9"/>
  <c r="J24" i="9"/>
  <c r="K26" i="9"/>
  <c r="J26" i="9"/>
  <c r="I26" i="9"/>
  <c r="K27" i="11"/>
  <c r="J27" i="11"/>
  <c r="I27" i="11"/>
  <c r="H81" i="10"/>
  <c r="L81" i="10"/>
  <c r="L82" i="10"/>
  <c r="H82" i="10"/>
  <c r="I85" i="11"/>
  <c r="J85" i="11"/>
  <c r="K85" i="11"/>
  <c r="I65" i="11"/>
  <c r="K65" i="11"/>
  <c r="J65" i="11"/>
  <c r="G131" i="1"/>
  <c r="J82" i="10" l="1"/>
  <c r="I82" i="10"/>
  <c r="K82" i="10"/>
  <c r="I46" i="10"/>
  <c r="K46" i="10"/>
  <c r="J46" i="10"/>
  <c r="I45" i="10"/>
  <c r="J45" i="10"/>
  <c r="K45" i="10"/>
  <c r="J81" i="9"/>
  <c r="I81" i="9"/>
  <c r="K81" i="9"/>
  <c r="K79" i="9"/>
  <c r="J79" i="9"/>
  <c r="I79" i="9"/>
  <c r="J83" i="9"/>
  <c r="I83" i="9"/>
  <c r="K83" i="9"/>
  <c r="J80" i="10"/>
  <c r="I80" i="10"/>
  <c r="K80" i="10"/>
  <c r="J42" i="10"/>
  <c r="K42" i="10"/>
  <c r="I42" i="10"/>
  <c r="J44" i="10"/>
  <c r="K44" i="10"/>
  <c r="I44" i="10"/>
  <c r="K81" i="10"/>
  <c r="J81" i="10"/>
  <c r="I81" i="10"/>
  <c r="I43" i="10"/>
  <c r="J43" i="10"/>
  <c r="K43" i="10"/>
  <c r="K83" i="10"/>
  <c r="J83" i="10"/>
  <c r="I83" i="10"/>
  <c r="K84" i="10"/>
  <c r="J84" i="10"/>
  <c r="I84" i="10"/>
  <c r="I82" i="9"/>
  <c r="K82" i="9"/>
  <c r="J82" i="9"/>
  <c r="I80" i="9"/>
  <c r="K80" i="9"/>
  <c r="J80" i="9"/>
  <c r="E72" i="5"/>
  <c r="E71" i="5"/>
  <c r="E70" i="5"/>
  <c r="E54" i="5"/>
  <c r="E53" i="5"/>
  <c r="E52" i="5"/>
  <c r="E36" i="5"/>
  <c r="E35" i="5"/>
  <c r="E34" i="5"/>
  <c r="B150" i="1" l="1"/>
  <c r="B151" i="1" s="1"/>
  <c r="B152" i="1" s="1"/>
  <c r="B153" i="1" s="1"/>
  <c r="B123" i="1"/>
  <c r="B124" i="1" s="1"/>
  <c r="B125" i="1" s="1"/>
  <c r="B128" i="1" s="1"/>
  <c r="B101" i="1"/>
  <c r="B102" i="1" s="1"/>
  <c r="B103" i="1" s="1"/>
  <c r="B106" i="1" s="1"/>
  <c r="B107" i="1" s="1"/>
  <c r="B108" i="1" s="1"/>
  <c r="B109" i="1" s="1"/>
  <c r="B110" i="1" s="1"/>
  <c r="B111" i="1" s="1"/>
  <c r="B114" i="1" s="1"/>
  <c r="B115" i="1" s="1"/>
  <c r="B116" i="1" s="1"/>
  <c r="B117" i="1" s="1"/>
  <c r="B118" i="1" s="1"/>
  <c r="B119" i="1" s="1"/>
  <c r="B120" i="1" s="1"/>
  <c r="B47" i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31" i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80" i="1" l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7" i="1" s="1"/>
  <c r="B98" i="1" s="1"/>
  <c r="B76" i="1"/>
  <c r="B77" i="1" s="1"/>
  <c r="B134" i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29" i="1"/>
  <c r="B130" i="1" s="1"/>
  <c r="B131" i="1" s="1"/>
  <c r="B156" i="1" l="1"/>
  <c r="B157" i="1" s="1"/>
  <c r="B158" i="1" s="1"/>
  <c r="B159" i="1" s="1"/>
  <c r="B160" i="1" s="1"/>
  <c r="B161" i="1" s="1"/>
  <c r="B162" i="1" s="1"/>
  <c r="B165" i="1" l="1"/>
  <c r="B166" i="1" s="1"/>
  <c r="B167" i="1" s="1"/>
  <c r="B168" i="1" s="1"/>
  <c r="B169" i="1" s="1"/>
  <c r="B170" i="1" s="1"/>
  <c r="B171" i="1" s="1"/>
  <c r="B173" i="1" s="1"/>
  <c r="B174" i="1" s="1"/>
  <c r="B175" i="1" s="1"/>
  <c r="B176" i="1" s="1"/>
  <c r="B177" i="1" s="1"/>
  <c r="B178" i="1" s="1"/>
  <c r="B179" i="1" s="1"/>
  <c r="B180" i="1" s="1"/>
  <c r="G96" i="1" l="1"/>
  <c r="D20" i="5" s="1"/>
  <c r="D38" i="5" s="1"/>
  <c r="D56" i="5" s="1"/>
  <c r="D74" i="5" s="1"/>
  <c r="E74" i="5" s="1"/>
  <c r="G97" i="1"/>
  <c r="G98" i="1"/>
  <c r="G100" i="1"/>
  <c r="G101" i="1"/>
  <c r="D40" i="5" s="1"/>
  <c r="D76" i="5" s="1"/>
  <c r="G102" i="1"/>
  <c r="G103" i="1"/>
  <c r="D22" i="5" s="1"/>
  <c r="D58" i="5" s="1"/>
  <c r="E58" i="5" s="1"/>
  <c r="G105" i="1"/>
  <c r="G106" i="1"/>
  <c r="G107" i="1"/>
  <c r="G108" i="1"/>
  <c r="G109" i="1"/>
  <c r="G110" i="1"/>
  <c r="G111" i="1"/>
  <c r="G113" i="1"/>
  <c r="G114" i="1"/>
  <c r="G115" i="1"/>
  <c r="G116" i="1"/>
  <c r="D21" i="5" s="1"/>
  <c r="D57" i="5" s="1"/>
  <c r="G117" i="1"/>
  <c r="G118" i="1"/>
  <c r="G119" i="1"/>
  <c r="G120" i="1"/>
  <c r="G122" i="1"/>
  <c r="G123" i="1"/>
  <c r="G124" i="1"/>
  <c r="G125" i="1"/>
  <c r="G127" i="1"/>
  <c r="G128" i="1"/>
  <c r="G129" i="1"/>
  <c r="G130" i="1"/>
  <c r="G88" i="1"/>
  <c r="G89" i="1"/>
  <c r="G90" i="1"/>
  <c r="G91" i="1"/>
  <c r="D19" i="5" s="1"/>
  <c r="D37" i="5" s="1"/>
  <c r="D55" i="5" s="1"/>
  <c r="D73" i="5" s="1"/>
  <c r="E73" i="5" s="1"/>
  <c r="G92" i="1"/>
  <c r="G93" i="1"/>
  <c r="G80" i="1"/>
  <c r="G81" i="1"/>
  <c r="G82" i="1"/>
  <c r="G83" i="1"/>
  <c r="G84" i="1"/>
  <c r="G85" i="1"/>
  <c r="G86" i="1"/>
  <c r="G87" i="1"/>
  <c r="G79" i="1"/>
  <c r="F18" i="1"/>
  <c r="G18" i="1" s="1"/>
  <c r="F28" i="1"/>
  <c r="G28" i="1" s="1"/>
  <c r="F27" i="1"/>
  <c r="G27" i="1" s="1"/>
  <c r="B27" i="1"/>
  <c r="F25" i="1"/>
  <c r="G25" i="1" s="1"/>
  <c r="F24" i="1"/>
  <c r="G24" i="1" s="1"/>
  <c r="D15" i="5" s="1"/>
  <c r="D33" i="5" s="1"/>
  <c r="B24" i="1"/>
  <c r="F22" i="1"/>
  <c r="G22" i="1" s="1"/>
  <c r="F21" i="1"/>
  <c r="G21" i="1" s="1"/>
  <c r="G17" i="1"/>
  <c r="D28" i="5" s="1"/>
  <c r="D46" i="5" s="1"/>
  <c r="D64" i="5" s="1"/>
  <c r="D82" i="5" s="1"/>
  <c r="G16" i="1"/>
  <c r="D27" i="5" s="1"/>
  <c r="D45" i="5" s="1"/>
  <c r="D63" i="5" s="1"/>
  <c r="D81" i="5" s="1"/>
  <c r="G15" i="1"/>
  <c r="D26" i="5" s="1"/>
  <c r="D44" i="5" s="1"/>
  <c r="D62" i="5" s="1"/>
  <c r="D80" i="5" s="1"/>
  <c r="G14" i="1"/>
  <c r="D25" i="5" s="1"/>
  <c r="D43" i="5" s="1"/>
  <c r="D61" i="5" s="1"/>
  <c r="D79" i="5" s="1"/>
  <c r="B14" i="1"/>
  <c r="B15" i="1" s="1"/>
  <c r="B16" i="1" s="1"/>
  <c r="B17" i="1" s="1"/>
  <c r="G13" i="1"/>
  <c r="D24" i="5" s="1"/>
  <c r="D42" i="5" s="1"/>
  <c r="D60" i="5" s="1"/>
  <c r="D78" i="5" s="1"/>
  <c r="E78" i="5" s="1"/>
  <c r="F153" i="1"/>
  <c r="G153" i="1" s="1"/>
  <c r="F152" i="1"/>
  <c r="G152" i="1" s="1"/>
  <c r="F151" i="1"/>
  <c r="G151" i="1" s="1"/>
  <c r="F150" i="1"/>
  <c r="G150" i="1" s="1"/>
  <c r="F149" i="1"/>
  <c r="G149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D39" i="5" s="1"/>
  <c r="D75" i="5" s="1"/>
  <c r="E75" i="5" s="1"/>
  <c r="F134" i="1"/>
  <c r="G134" i="1" s="1"/>
  <c r="F133" i="1"/>
  <c r="G133" i="1" s="1"/>
  <c r="E82" i="5"/>
  <c r="E81" i="5"/>
  <c r="E80" i="5"/>
  <c r="E79" i="5"/>
  <c r="E76" i="5"/>
  <c r="E64" i="5"/>
  <c r="E60" i="5"/>
  <c r="E57" i="5"/>
  <c r="E55" i="5"/>
  <c r="E45" i="5"/>
  <c r="E43" i="5"/>
  <c r="E38" i="5"/>
  <c r="E26" i="5"/>
  <c r="E24" i="5"/>
  <c r="E22" i="5"/>
  <c r="E21" i="5"/>
  <c r="E20" i="5"/>
  <c r="E19" i="5"/>
  <c r="E18" i="5"/>
  <c r="E17" i="5"/>
  <c r="E16" i="5"/>
  <c r="E15" i="5" l="1"/>
  <c r="E28" i="5"/>
  <c r="E40" i="5"/>
  <c r="E44" i="5"/>
  <c r="E46" i="5"/>
  <c r="E56" i="5"/>
  <c r="E62" i="5"/>
  <c r="E25" i="5"/>
  <c r="E27" i="5"/>
  <c r="E37" i="5"/>
  <c r="E39" i="5"/>
  <c r="E41" i="5" s="1"/>
  <c r="F45" i="5" s="1"/>
  <c r="G45" i="5" s="1"/>
  <c r="E42" i="5"/>
  <c r="E61" i="5"/>
  <c r="E63" i="5"/>
  <c r="D51" i="5"/>
  <c r="E33" i="5"/>
  <c r="B23" i="5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F25" i="5" l="1"/>
  <c r="G25" i="5" s="1"/>
  <c r="D69" i="5"/>
  <c r="E69" i="5" s="1"/>
  <c r="E77" i="5" s="1"/>
  <c r="F81" i="5" s="1"/>
  <c r="G81" i="5" s="1"/>
  <c r="E51" i="5"/>
  <c r="E59" i="5" s="1"/>
  <c r="F26" i="5"/>
  <c r="G26" i="5" s="1"/>
  <c r="F27" i="5"/>
  <c r="G27" i="5" s="1"/>
  <c r="F78" i="5"/>
  <c r="G78" i="5" s="1"/>
  <c r="F82" i="5"/>
  <c r="G82" i="5" s="1"/>
  <c r="F79" i="5"/>
  <c r="G79" i="5" s="1"/>
  <c r="F28" i="5"/>
  <c r="G28" i="5" s="1"/>
  <c r="F24" i="5"/>
  <c r="G24" i="5" s="1"/>
  <c r="F62" i="5"/>
  <c r="G62" i="5" s="1"/>
  <c r="F44" i="5"/>
  <c r="G44" i="5" s="1"/>
  <c r="F46" i="5"/>
  <c r="G46" i="5" s="1"/>
  <c r="F42" i="5"/>
  <c r="G42" i="5" s="1"/>
  <c r="F43" i="5"/>
  <c r="G43" i="5" s="1"/>
  <c r="F80" i="5"/>
  <c r="G80" i="5" s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F63" i="5" l="1"/>
  <c r="G63" i="5" s="1"/>
  <c r="F61" i="5"/>
  <c r="G61" i="5" s="1"/>
  <c r="F64" i="5"/>
  <c r="G64" i="5" s="1"/>
  <c r="F60" i="5"/>
  <c r="G60" i="5" s="1"/>
</calcChain>
</file>

<file path=xl/sharedStrings.xml><?xml version="1.0" encoding="utf-8"?>
<sst xmlns="http://schemas.openxmlformats.org/spreadsheetml/2006/main" count="2619" uniqueCount="290">
  <si>
    <t>УТВЕРЖДАЮ</t>
  </si>
  <si>
    <t xml:space="preserve">Директор РНПЦ медицинской  </t>
  </si>
  <si>
    <t>экспертизы и реабилитации</t>
  </si>
  <si>
    <t>___________________    В.Б.Смычёк</t>
  </si>
  <si>
    <t xml:space="preserve">ПРЕЙСКУРАНТ №_____________ </t>
  </si>
  <si>
    <t xml:space="preserve"> на  платные медицинские услуги , оказываемые для граждан Республики Беларусь</t>
  </si>
  <si>
    <t>№ п/п</t>
  </si>
  <si>
    <t xml:space="preserve">Наименование платной медицинской услуги </t>
  </si>
  <si>
    <t>Единица измерения</t>
  </si>
  <si>
    <t>процедура</t>
  </si>
  <si>
    <t>материалы</t>
  </si>
  <si>
    <t>тариф, руб.</t>
  </si>
  <si>
    <t>2.</t>
  </si>
  <si>
    <t>1.</t>
  </si>
  <si>
    <t>вакуумный массаж шеи</t>
  </si>
  <si>
    <t>вакуумный массаж воротниковой зоны</t>
  </si>
  <si>
    <t>3.</t>
  </si>
  <si>
    <t>вакуумный массаж плечевого сустава</t>
  </si>
  <si>
    <t>4.</t>
  </si>
  <si>
    <t>вакуумный массаж межлопаточной области</t>
  </si>
  <si>
    <t>5.</t>
  </si>
  <si>
    <t>вакуумный массаж верхней конечности</t>
  </si>
  <si>
    <t>6.</t>
  </si>
  <si>
    <t>вакуумный массаж области печени</t>
  </si>
  <si>
    <t>7.</t>
  </si>
  <si>
    <t>вакуумный массаж области грудной клетки</t>
  </si>
  <si>
    <t>вакуумный массаж спины</t>
  </si>
  <si>
    <t>вакуумный массаж области живота</t>
  </si>
  <si>
    <t>вакуумный массаж области позвоночника</t>
  </si>
  <si>
    <t>вакуумный массаж грудного отдела позвоночника</t>
  </si>
  <si>
    <t>вакуумный массаж пояснично-крестцовой области</t>
  </si>
  <si>
    <t>вакуумный массаж спины и поясницы</t>
  </si>
  <si>
    <t>вакуумный массаж тазобедренного сустава</t>
  </si>
  <si>
    <t>вакуумный массаж нижней конечности</t>
  </si>
  <si>
    <t>Выполнение массажных процедур механическим воздействием руками:</t>
  </si>
  <si>
    <r>
      <t xml:space="preserve">массаж </t>
    </r>
    <r>
      <rPr>
        <sz val="14"/>
        <rFont val="Times New Roman"/>
        <family val="1"/>
        <charset val="204"/>
      </rPr>
      <t>шеи</t>
    </r>
  </si>
  <si>
    <r>
      <t xml:space="preserve">массаж </t>
    </r>
    <r>
      <rPr>
        <b/>
        <u/>
        <sz val="11"/>
        <rFont val="Times New Roman"/>
        <family val="1"/>
        <charset val="204"/>
      </rPr>
      <t>воротниковой зоны</t>
    </r>
    <r>
      <rPr>
        <sz val="11"/>
        <rFont val="Times New Roman"/>
        <family val="1"/>
        <charset val="204"/>
      </rPr>
      <t xml:space="preserve"> (задней поверхности шеи, спина до уровня 4-го грудного позвонка, передней поверхности грудной клетки до 2-го ребра)</t>
    </r>
  </si>
  <si>
    <r>
      <t xml:space="preserve">массаж </t>
    </r>
    <r>
      <rPr>
        <b/>
        <u/>
        <sz val="11"/>
        <rFont val="Times New Roman"/>
        <family val="1"/>
        <charset val="204"/>
      </rPr>
      <t>верхней конечности</t>
    </r>
  </si>
  <si>
    <r>
      <t xml:space="preserve">массаж </t>
    </r>
    <r>
      <rPr>
        <b/>
        <u/>
        <sz val="11"/>
        <rFont val="Times New Roman"/>
        <family val="1"/>
        <charset val="204"/>
      </rPr>
      <t>верхней конечности, надплечья и области лопатки</t>
    </r>
  </si>
  <si>
    <r>
      <t xml:space="preserve">массаж </t>
    </r>
    <r>
      <rPr>
        <b/>
        <u/>
        <sz val="11"/>
        <rFont val="Times New Roman"/>
        <family val="1"/>
        <charset val="204"/>
      </rPr>
      <t>плечевого сустава</t>
    </r>
    <r>
      <rPr>
        <sz val="11"/>
        <rFont val="Times New Roman"/>
        <family val="1"/>
        <charset val="204"/>
      </rPr>
      <t xml:space="preserve"> (верхней трети плеча, области плечевого сустава и надплечья одноименной стороны)</t>
    </r>
  </si>
  <si>
    <r>
      <t xml:space="preserve">массаж </t>
    </r>
    <r>
      <rPr>
        <b/>
        <u/>
        <sz val="11"/>
        <rFont val="Times New Roman"/>
        <family val="1"/>
        <charset val="204"/>
      </rPr>
      <t>локтевого сустава</t>
    </r>
    <r>
      <rPr>
        <sz val="11"/>
        <rFont val="Times New Roman"/>
        <family val="1"/>
        <charset val="204"/>
      </rPr>
      <t xml:space="preserve"> (верхней трети предплечья, области локтевого сустава и нижней трети плеча)</t>
    </r>
  </si>
  <si>
    <r>
      <t xml:space="preserve">массаж </t>
    </r>
    <r>
      <rPr>
        <b/>
        <u/>
        <sz val="11"/>
        <rFont val="Times New Roman"/>
        <family val="1"/>
        <charset val="204"/>
      </rPr>
      <t>лучезапястного сустава</t>
    </r>
    <r>
      <rPr>
        <sz val="11"/>
        <rFont val="Times New Roman"/>
        <family val="1"/>
        <charset val="204"/>
      </rPr>
      <t xml:space="preserve"> (проксимального отдела кисти, области лучезапястного сустава и предплечья)</t>
    </r>
  </si>
  <si>
    <t>массаж кисти и предплечья</t>
  </si>
  <si>
    <r>
      <t xml:space="preserve">массаж </t>
    </r>
    <r>
      <rPr>
        <b/>
        <u/>
        <sz val="11"/>
        <rFont val="Times New Roman"/>
        <family val="1"/>
        <charset val="204"/>
      </rPr>
      <t xml:space="preserve">области грудной клетки </t>
    </r>
    <r>
      <rPr>
        <sz val="11"/>
        <rFont val="Times New Roman"/>
        <family val="1"/>
        <charset val="204"/>
      </rPr>
      <t>(обл передней поверхности грудной клетки от передних границ надплечий  до реберных дуг и области спины от 7-го до 1-го поясничного позвонка)</t>
    </r>
  </si>
  <si>
    <r>
      <t xml:space="preserve">массаж </t>
    </r>
    <r>
      <rPr>
        <b/>
        <u/>
        <sz val="11"/>
        <rFont val="Times New Roman"/>
        <family val="1"/>
        <charset val="204"/>
      </rPr>
      <t>спины</t>
    </r>
    <r>
      <rPr>
        <sz val="11"/>
        <rFont val="Times New Roman"/>
        <family val="1"/>
        <charset val="204"/>
      </rPr>
      <t xml:space="preserve"> (от 7-го шейного до 1-го поясничного позвонка и от левой до правой средней аксиллярной линии, у детей – включая пояснично- крестцовую область)</t>
    </r>
  </si>
  <si>
    <r>
      <rPr>
        <b/>
        <u/>
        <sz val="11"/>
        <rFont val="Times New Roman"/>
        <family val="1"/>
        <charset val="204"/>
      </rPr>
      <t>массаж мышц передней брюшной</t>
    </r>
    <r>
      <rPr>
        <sz val="11"/>
        <rFont val="Times New Roman"/>
        <family val="1"/>
        <charset val="204"/>
      </rPr>
      <t xml:space="preserve"> стенки</t>
    </r>
  </si>
  <si>
    <r>
      <t xml:space="preserve">массаж </t>
    </r>
    <r>
      <rPr>
        <b/>
        <u/>
        <sz val="11"/>
        <rFont val="Times New Roman"/>
        <family val="1"/>
        <charset val="204"/>
      </rPr>
      <t>пояснично-крестцовой области</t>
    </r>
    <r>
      <rPr>
        <sz val="11"/>
        <rFont val="Times New Roman"/>
        <family val="1"/>
        <charset val="204"/>
      </rPr>
      <t xml:space="preserve"> (от 1-го поясничного позвонка до нижних ягодичных складок)</t>
    </r>
  </si>
  <si>
    <r>
      <rPr>
        <b/>
        <u/>
        <sz val="11"/>
        <rFont val="Times New Roman"/>
        <family val="1"/>
        <charset val="204"/>
      </rPr>
      <t>сегментарный массаж пояснично-крестцовой</t>
    </r>
    <r>
      <rPr>
        <sz val="11"/>
        <rFont val="Times New Roman"/>
        <family val="1"/>
        <charset val="204"/>
      </rPr>
      <t xml:space="preserve"> области</t>
    </r>
  </si>
  <si>
    <r>
      <t xml:space="preserve">массаж </t>
    </r>
    <r>
      <rPr>
        <b/>
        <u/>
        <sz val="11"/>
        <rFont val="Times New Roman"/>
        <family val="1"/>
        <charset val="204"/>
      </rPr>
      <t>спины и поясниц</t>
    </r>
    <r>
      <rPr>
        <sz val="11"/>
        <rFont val="Times New Roman"/>
        <family val="1"/>
        <charset val="204"/>
      </rPr>
      <t>ы (от 7-го шейного позвонка до крестца и от левой до правой средней аксиллярной линии)</t>
    </r>
  </si>
  <si>
    <r>
      <t xml:space="preserve">массаж </t>
    </r>
    <r>
      <rPr>
        <b/>
        <u/>
        <sz val="11"/>
        <rFont val="Times New Roman"/>
        <family val="1"/>
        <charset val="204"/>
      </rPr>
      <t xml:space="preserve">шейно- грудного отдела </t>
    </r>
    <r>
      <rPr>
        <sz val="11"/>
        <rFont val="Times New Roman"/>
        <family val="1"/>
        <charset val="204"/>
      </rPr>
      <t>позвоночника (области задней поверхности шеи и области спины до первого поясничного позвонка и от левой до правой задней и аксиллярной линии)</t>
    </r>
  </si>
  <si>
    <r>
      <rPr>
        <b/>
        <u/>
        <sz val="11"/>
        <rFont val="Times New Roman"/>
        <family val="1"/>
        <charset val="204"/>
      </rPr>
      <t>сегментарный массаж шейно-грудного</t>
    </r>
    <r>
      <rPr>
        <sz val="11"/>
        <rFont val="Times New Roman"/>
        <family val="1"/>
        <charset val="204"/>
      </rPr>
      <t xml:space="preserve"> отдела позвоночника</t>
    </r>
  </si>
  <si>
    <r>
      <rPr>
        <b/>
        <u/>
        <sz val="11"/>
        <rFont val="Times New Roman"/>
        <family val="1"/>
        <charset val="204"/>
      </rPr>
      <t xml:space="preserve">массаж области позвоночника </t>
    </r>
    <r>
      <rPr>
        <sz val="11"/>
        <rFont val="Times New Roman"/>
        <family val="1"/>
        <charset val="204"/>
      </rPr>
      <t>(области задней поверхности шеи, спины и пояснично-крестцовой области от левой до правой задней аксиллярной линии)</t>
    </r>
  </si>
  <si>
    <t>массаж нижней конечности</t>
  </si>
  <si>
    <r>
      <rPr>
        <b/>
        <u/>
        <sz val="11"/>
        <rFont val="Times New Roman"/>
        <family val="1"/>
        <charset val="204"/>
      </rPr>
      <t>массаж нижней конечности и поясницы</t>
    </r>
    <r>
      <rPr>
        <sz val="11"/>
        <rFont val="Times New Roman"/>
        <family val="1"/>
        <charset val="204"/>
      </rPr>
      <t xml:space="preserve"> (области стопы, голени, бедра, ягодичной и пояснично-крестцовой области)</t>
    </r>
  </si>
  <si>
    <r>
      <t xml:space="preserve">массаж </t>
    </r>
    <r>
      <rPr>
        <b/>
        <u/>
        <sz val="11"/>
        <rFont val="Times New Roman"/>
        <family val="1"/>
        <charset val="204"/>
      </rPr>
      <t>тазобедренного сустава</t>
    </r>
    <r>
      <rPr>
        <sz val="11"/>
        <rFont val="Times New Roman"/>
        <family val="1"/>
        <charset val="204"/>
      </rPr>
      <t xml:space="preserve"> (верхней трети бедра, области тазобедренного сустава и ягодичной области одноименной стороны)</t>
    </r>
  </si>
  <si>
    <r>
      <t xml:space="preserve">массаж </t>
    </r>
    <r>
      <rPr>
        <b/>
        <u/>
        <sz val="11"/>
        <rFont val="Times New Roman"/>
        <family val="1"/>
        <charset val="204"/>
      </rPr>
      <t>коленного сустава</t>
    </r>
    <r>
      <rPr>
        <sz val="11"/>
        <rFont val="Times New Roman"/>
        <family val="1"/>
        <charset val="204"/>
      </rPr>
      <t xml:space="preserve"> (верхней трети голени, области коленного сустава и нижней трети бедра)</t>
    </r>
  </si>
  <si>
    <r>
      <t xml:space="preserve">массаж </t>
    </r>
    <r>
      <rPr>
        <b/>
        <u/>
        <sz val="11"/>
        <rFont val="Times New Roman"/>
        <family val="1"/>
        <charset val="204"/>
      </rPr>
      <t>голеностопного сустава</t>
    </r>
    <r>
      <rPr>
        <sz val="11"/>
        <rFont val="Times New Roman"/>
        <family val="1"/>
        <charset val="204"/>
      </rPr>
      <t xml:space="preserve"> (проксимального отдела стопы, области голеностопного сустава инижней трети голени)</t>
    </r>
  </si>
  <si>
    <r>
      <t xml:space="preserve">массаж </t>
    </r>
    <r>
      <rPr>
        <b/>
        <u/>
        <sz val="11"/>
        <rFont val="Times New Roman"/>
        <family val="1"/>
        <charset val="204"/>
      </rPr>
      <t>стопы голени</t>
    </r>
  </si>
  <si>
    <r>
      <rPr>
        <b/>
        <u/>
        <sz val="11"/>
        <rFont val="Times New Roman"/>
        <family val="1"/>
        <charset val="204"/>
      </rPr>
      <t xml:space="preserve">общий массаж </t>
    </r>
    <r>
      <rPr>
        <sz val="11"/>
        <rFont val="Times New Roman"/>
        <family val="1"/>
        <charset val="204"/>
      </rPr>
      <t>(у детей грудного и младшего дошкольного возраста)</t>
    </r>
  </si>
  <si>
    <t>периостальный массаж</t>
  </si>
  <si>
    <t>точечный массаж</t>
  </si>
  <si>
    <t>соединительнотканный массаж</t>
  </si>
  <si>
    <t>Подготовка к проведению процедуры массажа</t>
  </si>
  <si>
    <t>подготови-тельный этап</t>
  </si>
  <si>
    <t xml:space="preserve">Электролечение: </t>
  </si>
  <si>
    <t xml:space="preserve">гальванизация общая, местная </t>
  </si>
  <si>
    <t>электрофорез постоянным, импульсным токами</t>
  </si>
  <si>
    <t>гидрогальванические общие ванны</t>
  </si>
  <si>
    <t>электросон, трансцеребральная электротерапия</t>
  </si>
  <si>
    <t>диадинамотерапия</t>
  </si>
  <si>
    <t>амплипульстерапия</t>
  </si>
  <si>
    <t xml:space="preserve">флюктуоризация </t>
  </si>
  <si>
    <t>дарсонвализация местная</t>
  </si>
  <si>
    <t>ультравысокочастотная терапия</t>
  </si>
  <si>
    <t>дециметроволновая терапия</t>
  </si>
  <si>
    <t>миллиметроволновая терапия</t>
  </si>
  <si>
    <t>магнитотерапия местная</t>
  </si>
  <si>
    <t>магнитотерапия общая, термомагнитотерапия общая</t>
  </si>
  <si>
    <t>магнитофорез</t>
  </si>
  <si>
    <t>магнитостимуляция</t>
  </si>
  <si>
    <t xml:space="preserve">Светолечение: </t>
  </si>
  <si>
    <t>процедура на одного пациента</t>
  </si>
  <si>
    <t>лазеротерапия, магнитолазеротерапия чрескожная</t>
  </si>
  <si>
    <t>надвенное лазерное облучение, магнитолазерное облучение</t>
  </si>
  <si>
    <t>фотохромотерапия, окулярные методики</t>
  </si>
  <si>
    <t xml:space="preserve">Воздействие факторами механической природы: </t>
  </si>
  <si>
    <t>ультразвуковая терапия</t>
  </si>
  <si>
    <t>пневмокомпрессионная терапия</t>
  </si>
  <si>
    <t>бесконтактный гидромассаж</t>
  </si>
  <si>
    <t>механический аппаратный массаж на массажной кушетке, массажном кресле</t>
  </si>
  <si>
    <t xml:space="preserve">Ингаляционная терапия: </t>
  </si>
  <si>
    <t xml:space="preserve">аэроионотерапия групповая </t>
  </si>
  <si>
    <t>ингаляции лекарственные</t>
  </si>
  <si>
    <t>ингаляции ультразвуковые</t>
  </si>
  <si>
    <t xml:space="preserve">аромафитотерапия, аэрофитотерапия </t>
  </si>
  <si>
    <t xml:space="preserve">галотерапия, камерная спелеотерапия </t>
  </si>
  <si>
    <t>процедура на одного пациента</t>
  </si>
  <si>
    <t>коктейли кислородные</t>
  </si>
  <si>
    <t xml:space="preserve">Гидротерапия: </t>
  </si>
  <si>
    <t>влажные укутывания</t>
  </si>
  <si>
    <t xml:space="preserve">души (дождевой, циркулярный, восходящий, горизонтальный) </t>
  </si>
  <si>
    <t xml:space="preserve">душ струевой, контрастный </t>
  </si>
  <si>
    <t>подводный душ-массаж</t>
  </si>
  <si>
    <t>ванны вихревые, вибрационные</t>
  </si>
  <si>
    <t>ванны жемчужные</t>
  </si>
  <si>
    <t>ванны контрастные</t>
  </si>
  <si>
    <t xml:space="preserve">Бальнеотерапия: </t>
  </si>
  <si>
    <t>ванны минеральные (хлоридные натриевые, йодобромные, бишофитные и другие минералы)</t>
  </si>
  <si>
    <t>минерально-жемчужные ванны</t>
  </si>
  <si>
    <t>суховоздушные радоновые или углекислые ванны </t>
  </si>
  <si>
    <t>лекарственные ванны, смешанные ванны</t>
  </si>
  <si>
    <t xml:space="preserve">Термолечение: </t>
  </si>
  <si>
    <t>аппликация сапропелевой грязи местная (1 зона)</t>
  </si>
  <si>
    <t>фиточай</t>
  </si>
  <si>
    <t>на комплекс платных медицинских услуг для  граждан РБ</t>
  </si>
  <si>
    <t>в ГУ "РНПЦ медицинской экспертизы и реабилитации"</t>
  </si>
  <si>
    <t>Реабилитационно-оздоровительный комплекс  12 дней</t>
  </si>
  <si>
    <t>Наименование</t>
  </si>
  <si>
    <t>ед. изм.</t>
  </si>
  <si>
    <t>Количество</t>
  </si>
  <si>
    <t>Цена за ед.</t>
  </si>
  <si>
    <t>Стоимость</t>
  </si>
  <si>
    <t>консультация врача</t>
  </si>
  <si>
    <t>услуга</t>
  </si>
  <si>
    <t>ЭКГ</t>
  </si>
  <si>
    <t>иссл.</t>
  </si>
  <si>
    <t>Анализы: общий мочи</t>
  </si>
  <si>
    <t>Общий анализ крови</t>
  </si>
  <si>
    <t>Электролечение (Магнитотерапия)</t>
  </si>
  <si>
    <t>проц.</t>
  </si>
  <si>
    <t>Светолечение (лазеротерапия)</t>
  </si>
  <si>
    <t>Водолечение (пдм)</t>
  </si>
  <si>
    <t>Массаж ручной (аппаратный)</t>
  </si>
  <si>
    <t>итого лечение</t>
  </si>
  <si>
    <t>Реабилитация  и питание в корпусе 14 2-х местном двухкомнатном</t>
  </si>
  <si>
    <t>койко-день</t>
  </si>
  <si>
    <t>Реабилитация  и питание в корпусе  2-х местном однокомнатном</t>
  </si>
  <si>
    <t>Реабилитация  и питание в корпусе  3-х местном однокомнатном</t>
  </si>
  <si>
    <t>Реабилитация  и питание в номерах  1-х местных в блоке</t>
  </si>
  <si>
    <t>Реабилитация  и питание в номерах  2-х местных в блоке</t>
  </si>
  <si>
    <t>лечебная физкультура для больных после хирургических операций при групповом методе занятий</t>
  </si>
  <si>
    <t>занят</t>
  </si>
  <si>
    <t xml:space="preserve">Реабилитационно-оздоровительный комплекс  14 дней  </t>
  </si>
  <si>
    <t xml:space="preserve">Главный бухгалтер                                         </t>
  </si>
  <si>
    <t>Н.И. Евстафьева</t>
  </si>
  <si>
    <t xml:space="preserve">Экономист                                                               </t>
  </si>
  <si>
    <t>А.А. Крыжевич</t>
  </si>
  <si>
    <t>ПРЕЙСКУРАНТ</t>
  </si>
  <si>
    <t>Всего комплекс BYN</t>
  </si>
  <si>
    <t>Один койко-день, BYN</t>
  </si>
  <si>
    <t>Реабилитационный комплекс после оперативного лечения новообразований 12 дней</t>
  </si>
  <si>
    <t>лечебная физкультура  при групповом методе занятий</t>
  </si>
  <si>
    <t>Лимфодренажная терапия (пневмокомпрессионная терапия )</t>
  </si>
  <si>
    <t>Реабилитационный комплекс после оперативного лечения новообразований 14 дней</t>
  </si>
  <si>
    <t>исследование</t>
  </si>
  <si>
    <t>Лечебная физкультура:</t>
  </si>
  <si>
    <t>лечебная физкультура для больных после хирургических операций при индивидуальном методе занятий</t>
  </si>
  <si>
    <t>лечебная физкультура для больных после хирургических операций при малогрупповом методе занятий (до 5 человек)</t>
  </si>
  <si>
    <t>при групповом методе занятий (от 6 до 15 человек)</t>
  </si>
  <si>
    <t>лечебная физкультура для травматологических больных в период иммобилизации при индивидуальном методе занятий</t>
  </si>
  <si>
    <t>лечебная физкультура для травматологических больных в период иммобилизации при малогрупповом методе занятий (до 5 человек)</t>
  </si>
  <si>
    <t>лечебная физкультура для неврологических больных при индивидуальном методе занятий</t>
  </si>
  <si>
    <t>лечебная физкультура для неврологических больных при малогрупповом методе занятий (до 5 человек)</t>
  </si>
  <si>
    <t>лечебная физкультура при проведении корригирующей гимнастики с детьми школьного возраста при индивидуальном методе занятий</t>
  </si>
  <si>
    <t>лечебная физкультура при проведении корригирующей гимнастики с детьми школьного возраста при малогрупповом методе занятий (до 5 человек)</t>
  </si>
  <si>
    <t>гимнастика, направленная на коррекцию фигуры, при индивидуальном методе занятий</t>
  </si>
  <si>
    <t>при малогрупповом методе занятий (до 5 человек)</t>
  </si>
  <si>
    <t>Гидрокинезотерапия:</t>
  </si>
  <si>
    <t>лечебное плавание,лечебная гимнастика в воде при индивидуальном методе занятий</t>
  </si>
  <si>
    <t>лечебное плавание,лечебная гимнастика в воде при малогрупповом методе занятий (до 5 человек)</t>
  </si>
  <si>
    <t>Фиксация сустава с помощью СФМ-пластыря</t>
  </si>
  <si>
    <t xml:space="preserve">процедура </t>
  </si>
  <si>
    <t>Фиксация конечности с помощью СФМ-пластыря</t>
  </si>
  <si>
    <r>
      <rPr>
        <b/>
        <sz val="12"/>
        <color indexed="8"/>
        <rFont val="Times New Roman"/>
        <family val="1"/>
        <charset val="204"/>
      </rPr>
      <t>Медицинская реабилитация</t>
    </r>
    <r>
      <rPr>
        <sz val="12"/>
        <color indexed="8"/>
        <rFont val="Times New Roman"/>
        <family val="1"/>
        <charset val="204"/>
      </rPr>
      <t>, проводимая по желанию граждан после завершения курса медицинских реабилитационных мероприятий, предусмотренных клиническими протоколами, при нахождении гражданина в больничной  организации</t>
    </r>
  </si>
  <si>
    <t>Номера в корпусе 14   2х местные двухкомнатные</t>
  </si>
  <si>
    <t>Номера в корпусе 15   2х местные однокомнатные</t>
  </si>
  <si>
    <t>Номера в корпусе 15-16   3х местные однокомнатные</t>
  </si>
  <si>
    <t>Номера в 1местном блоке</t>
  </si>
  <si>
    <t>Номера в 2местном блоке</t>
  </si>
  <si>
    <t>Консультации врачей-специалистов</t>
  </si>
  <si>
    <t>врача-специалиста второй квалификационной категории:</t>
  </si>
  <si>
    <t>терапевтического профиля</t>
  </si>
  <si>
    <t>консультация</t>
  </si>
  <si>
    <t>хирургического профиля</t>
  </si>
  <si>
    <r>
      <t xml:space="preserve">врача-специалиста </t>
    </r>
    <r>
      <rPr>
        <u/>
        <sz val="12"/>
        <rFont val="Times New Roman"/>
        <family val="1"/>
        <charset val="204"/>
      </rPr>
      <t>первой</t>
    </r>
    <r>
      <rPr>
        <sz val="12"/>
        <rFont val="Times New Roman"/>
        <family val="1"/>
        <charset val="204"/>
      </rPr>
      <t xml:space="preserve"> квалификационной категории:</t>
    </r>
  </si>
  <si>
    <r>
      <t xml:space="preserve">врача-специалиста </t>
    </r>
    <r>
      <rPr>
        <u/>
        <sz val="12"/>
        <rFont val="Times New Roman"/>
        <family val="1"/>
        <charset val="204"/>
      </rPr>
      <t>высшей</t>
    </r>
    <r>
      <rPr>
        <sz val="12"/>
        <rFont val="Times New Roman"/>
        <family val="1"/>
        <charset val="204"/>
      </rPr>
      <t xml:space="preserve"> квалификационной категории:</t>
    </r>
  </si>
  <si>
    <t>Организация индивидуального ухода за гражданами в гу здравоохранения в стационарных условиях</t>
  </si>
  <si>
    <t>день</t>
  </si>
  <si>
    <t>Общий анализ мочи</t>
  </si>
  <si>
    <t>ванны пресные, ароматические хвойные</t>
  </si>
  <si>
    <t>Психотерапия</t>
  </si>
  <si>
    <t>Сеанс индивидуальной психотерапии невротических, психосоматических и поведенческих расстройств</t>
  </si>
  <si>
    <t>сеанс</t>
  </si>
  <si>
    <t>Сеанс коллективно-групповой психотерапии невротических, поведенческих и психосоматических расстройств (группа до 10 чел)</t>
  </si>
  <si>
    <t>Сеанс коллективно-групповой психотерапии (эмоционально-стрессовая психотерапия, пневмокатарсис) (группа до 10 чел)</t>
  </si>
  <si>
    <t>Сеанс комплексной индивидуальной терапии невротических, психосоматических и поведенческих расстройств с сочетанным применением психотерапии и других методик: аппаратные психотехнологии, музыкотерапия, ароматерапия и другие</t>
  </si>
  <si>
    <t>Сеанс индивидуальной комплексной терапии зависимостей с сочетанным применением психотерапии и других методик: аппаратных психотехнологий, иглорефлексотерапии и других</t>
  </si>
  <si>
    <t>Сеанс семейной психотерапии</t>
  </si>
  <si>
    <t>Манипуляции:</t>
  </si>
  <si>
    <t>Внутримышечная инъекция</t>
  </si>
  <si>
    <t>внутривенное капельное введение раствора лекарственного средства объемом 200 мл</t>
  </si>
  <si>
    <t>внутривенное капельное введение раствора лекарственного средства объемом 400 мл</t>
  </si>
  <si>
    <t>внутривенное капельное введение раствора лекарственного средства объемом 800 мл</t>
  </si>
  <si>
    <t>Подкожная инъекция</t>
  </si>
  <si>
    <t>Внутривенное струйное введение лекарственных средств</t>
  </si>
  <si>
    <t>Внутрикожная инъекция</t>
  </si>
  <si>
    <t>Промывание желудка</t>
  </si>
  <si>
    <t>Клизмы:</t>
  </si>
  <si>
    <t>очистительная</t>
  </si>
  <si>
    <t>лекарственная</t>
  </si>
  <si>
    <t>сифонная</t>
  </si>
  <si>
    <t>масляная</t>
  </si>
  <si>
    <t xml:space="preserve">гипертоническая процедура </t>
  </si>
  <si>
    <t>Измерение артериального давления</t>
  </si>
  <si>
    <t>Массаж</t>
  </si>
  <si>
    <t>сауна индивидуальная (инфрокрасная)</t>
  </si>
  <si>
    <t>сауна для группы до 5 пациентов на 1 час</t>
  </si>
  <si>
    <t>ИТОГО, руб.</t>
  </si>
  <si>
    <r>
      <rPr>
        <sz val="16"/>
        <rFont val="Times New Roman"/>
        <family val="1"/>
        <charset val="204"/>
      </rPr>
      <t>массаж головы</t>
    </r>
    <r>
      <rPr>
        <sz val="11"/>
        <rFont val="Times New Roman"/>
        <family val="1"/>
        <charset val="204"/>
      </rPr>
      <t xml:space="preserve"> (</t>
    </r>
    <r>
      <rPr>
        <sz val="10"/>
        <rFont val="Times New Roman"/>
        <family val="1"/>
        <charset val="204"/>
      </rPr>
      <t>лобно-височной и затылочно-темен обл</t>
    </r>
    <r>
      <rPr>
        <sz val="11"/>
        <rFont val="Times New Roman"/>
        <family val="1"/>
        <charset val="204"/>
      </rPr>
      <t>)</t>
    </r>
  </si>
  <si>
    <r>
      <rPr>
        <sz val="12"/>
        <rFont val="Times New Roman"/>
        <family val="1"/>
        <charset val="204"/>
      </rPr>
      <t xml:space="preserve">массаж </t>
    </r>
    <r>
      <rPr>
        <sz val="14"/>
        <rFont val="Times New Roman"/>
        <family val="1"/>
        <charset val="204"/>
      </rPr>
      <t>лица</t>
    </r>
    <r>
      <rPr>
        <sz val="11"/>
        <rFont val="Times New Roman"/>
        <family val="1"/>
        <charset val="204"/>
      </rPr>
      <t xml:space="preserve"> (</t>
    </r>
    <r>
      <rPr>
        <sz val="10"/>
        <rFont val="Times New Roman"/>
        <family val="1"/>
        <charset val="204"/>
      </rPr>
      <t>лобной, окологлазн, верхне- и нижнечелюст обл</t>
    </r>
    <r>
      <rPr>
        <sz val="11"/>
        <rFont val="Times New Roman"/>
        <family val="1"/>
        <charset val="204"/>
      </rPr>
      <t>)</t>
    </r>
  </si>
  <si>
    <t>криотерапия местная</t>
  </si>
  <si>
    <t>оплачиваются отдельно</t>
  </si>
  <si>
    <t>"______" _______________      2022 г.</t>
  </si>
  <si>
    <t>Аудиовизуальная стимуляция (АВС)</t>
  </si>
  <si>
    <t>Аудиовизуальная стимуляция (АВС) ТРЕНИРОВОЧНАЯ</t>
  </si>
  <si>
    <t xml:space="preserve">ультрафиолетовое облучение местное </t>
  </si>
  <si>
    <t>"__"____________________2022 г</t>
  </si>
  <si>
    <r>
      <t xml:space="preserve">Общий анализ крови </t>
    </r>
    <r>
      <rPr>
        <sz val="8"/>
        <rFont val="Times New Roman"/>
        <family val="1"/>
        <charset val="204"/>
      </rPr>
      <t>с подсчетом лейкоцитарной формулы</t>
    </r>
  </si>
  <si>
    <t>общая термотерапия в SPA-капсуле Чай с вербеной</t>
  </si>
  <si>
    <t>ПРЕЙСКУРАНТ №3</t>
  </si>
  <si>
    <t xml:space="preserve"> на  платные медицинские услуги , оказываемые для иностранных граждан</t>
  </si>
  <si>
    <t>в ГУ РНПЦ медицинской экспертизы и реабилитации</t>
  </si>
  <si>
    <t>итого в RUB</t>
  </si>
  <si>
    <t>итого в EUR</t>
  </si>
  <si>
    <t>итого в USD</t>
  </si>
  <si>
    <r>
      <rPr>
        <sz val="16"/>
        <rFont val="Times New Roman"/>
        <family val="1"/>
        <charset val="204"/>
      </rPr>
      <t>массаж головы</t>
    </r>
    <r>
      <rPr>
        <sz val="11"/>
        <rFont val="Times New Roman"/>
        <family val="1"/>
        <charset val="204"/>
      </rPr>
      <t xml:space="preserve"> (лобно-височной и затылочно-темен обл)</t>
    </r>
  </si>
  <si>
    <r>
      <rPr>
        <sz val="12"/>
        <rFont val="Times New Roman"/>
        <family val="1"/>
        <charset val="204"/>
      </rPr>
      <t xml:space="preserve">массаж </t>
    </r>
    <r>
      <rPr>
        <sz val="14"/>
        <rFont val="Times New Roman"/>
        <family val="1"/>
        <charset val="204"/>
      </rPr>
      <t>лица</t>
    </r>
    <r>
      <rPr>
        <sz val="11"/>
        <rFont val="Times New Roman"/>
        <family val="1"/>
        <charset val="204"/>
      </rPr>
      <t xml:space="preserve"> (лобной, окологлазн, верхне- и нижнечелюст обл)</t>
    </r>
  </si>
  <si>
    <t xml:space="preserve">общая термотерапия в SPA-капсуле </t>
  </si>
  <si>
    <t>прием врача- оториноларинголога первичный</t>
  </si>
  <si>
    <t>прием</t>
  </si>
  <si>
    <t>прием врача- оториноларинголога повторный</t>
  </si>
  <si>
    <t>промывание наружного слухового прохода</t>
  </si>
  <si>
    <t>манипуляция</t>
  </si>
  <si>
    <t>удаление серной пробки</t>
  </si>
  <si>
    <t>удаление инородного тела из уха</t>
  </si>
  <si>
    <t>продувание слуховых труб катетером с введением лекарств (1 сеанс)</t>
  </si>
  <si>
    <t>миринготомия (парацентез)</t>
  </si>
  <si>
    <t>аудиометрия</t>
  </si>
  <si>
    <t>импедансометрия</t>
  </si>
  <si>
    <t>промывание хронического уха аттиковой канюлей</t>
  </si>
  <si>
    <t>массаж барабанной перепонки</t>
  </si>
  <si>
    <t>вскрытие абсцедирующего фурункула наружного слухового прохода</t>
  </si>
  <si>
    <t>обработка слизистой носа, глотки, гортани лекарственными препаратами</t>
  </si>
  <si>
    <t>промывание лакун миндалин</t>
  </si>
  <si>
    <t>удаление инородного тела гортаноглотки</t>
  </si>
  <si>
    <t>внутригортанное вливание лекарственных средств</t>
  </si>
  <si>
    <t>пункция верхнечелюстной пазухи</t>
  </si>
  <si>
    <t>вскрытие абсцедирующих фурункулов носа</t>
  </si>
  <si>
    <t>анестезия слизистых</t>
  </si>
  <si>
    <t>передняя тампонада носа</t>
  </si>
  <si>
    <t>расширение перитонзиллярного абсцесса</t>
  </si>
  <si>
    <t>вакуумный дренаж околоносовых пазух по зондерману и проетцу</t>
  </si>
  <si>
    <t>вскрытие перитонзиллярных абсцессов</t>
  </si>
  <si>
    <t>полипотомия носа</t>
  </si>
  <si>
    <t>операция</t>
  </si>
  <si>
    <t>телеэндоскопия лор- органов</t>
  </si>
  <si>
    <t>Забор материала для лабораторных исследований:</t>
  </si>
  <si>
    <t>забор материала для микробиологического исследования</t>
  </si>
  <si>
    <t>ПРЕЙСКУРАНТ №2</t>
  </si>
  <si>
    <t>ПРЕЙСКУРАНТ №1</t>
  </si>
  <si>
    <t>ПРЕЙСКУРАНТ №1/1</t>
  </si>
  <si>
    <t xml:space="preserve">на комплекс платных медицинских услуг для  иностранных граждан </t>
  </si>
  <si>
    <t>Один койко-день, RUB</t>
  </si>
  <si>
    <t>Один койко-день, EUR</t>
  </si>
  <si>
    <t>Один койко-день, USD</t>
  </si>
  <si>
    <t>Итого за комплекс, USD</t>
  </si>
  <si>
    <t>по адресу:223027 Минская обл.,  Минский район, Колодищанский с/с 93, район д. Юхновка</t>
  </si>
  <si>
    <t>Услуги оториноларингологии</t>
  </si>
  <si>
    <t>ПРЕЙСКУРАНТ №2/2</t>
  </si>
  <si>
    <t>ПРЕЙСКУРАНТ №3/3</t>
  </si>
  <si>
    <t>процедура </t>
  </si>
  <si>
    <t>ЛФК для травматологических больных в период иммобилизации при индивидуальном методе занятий</t>
  </si>
  <si>
    <t>ЛФК для травматологических больных в период иммобилизации при малогрупповом методе занятий (до 5 человек)</t>
  </si>
  <si>
    <t>ЛФК для больных после хирургических операций при индивидуальном методе занятий</t>
  </si>
  <si>
    <t>ЛФК для больных после хирургических операций при малогрупповом методе занятий (до 5 человек)</t>
  </si>
  <si>
    <t>ЛФК для неврологических больных при индивидуальном методе занятий</t>
  </si>
  <si>
    <t>ЛФК при проведении корригирующей гимнастики с детьми школьного возраста при малогрупповом методе занятий (до 5 человек)</t>
  </si>
  <si>
    <t>1.01-15.01</t>
  </si>
  <si>
    <t>01.04-31.05</t>
  </si>
  <si>
    <t>"25" апреля   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</si>
</sst>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;\-#,##0;"/>
    <numFmt numFmtId="165" formatCode="#,##0.00000"/>
    <numFmt numFmtId="166" formatCode="0.0"/>
    <numFmt numFmtId="167" formatCode="#,##0.0"/>
    <numFmt numFmtId="168" formatCode="0.0000"/>
  </numFmts>
  <fonts count="41" x14ac:knownFonts="1"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 CYR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horizontal="center" vertical="top" wrapText="1"/>
    </xf>
    <xf numFmtId="0" fontId="7" fillId="0" borderId="1">
      <alignment horizontal="center"/>
    </xf>
    <xf numFmtId="49" fontId="9" fillId="0" borderId="0">
      <alignment horizontal="center" vertical="top"/>
    </xf>
    <xf numFmtId="0" fontId="12" fillId="0" borderId="2">
      <alignment horizontal="center" vertical="center" wrapText="1"/>
    </xf>
    <xf numFmtId="0" fontId="14" fillId="0" borderId="0"/>
    <xf numFmtId="0" fontId="27" fillId="0" borderId="0">
      <alignment horizontal="left"/>
    </xf>
    <xf numFmtId="0" fontId="28" fillId="0" borderId="0"/>
  </cellStyleXfs>
  <cellXfs count="312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2" applyFont="1" applyFill="1" applyBorder="1" applyAlignment="1">
      <alignment vertical="top"/>
    </xf>
    <xf numFmtId="49" fontId="10" fillId="0" borderId="0" xfId="3" applyFont="1" applyFill="1" applyBorder="1" applyAlignment="1">
      <alignment vertical="top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vertical="top" wrapText="1"/>
    </xf>
    <xf numFmtId="0" fontId="10" fillId="0" borderId="2" xfId="5" applyFont="1" applyFill="1" applyBorder="1" applyAlignment="1" applyProtection="1">
      <alignment horizontal="left" vertical="justify"/>
    </xf>
    <xf numFmtId="0" fontId="15" fillId="0" borderId="2" xfId="5" applyFont="1" applyFill="1" applyBorder="1" applyAlignment="1" applyProtection="1">
      <alignment horizontal="justify" vertical="top"/>
    </xf>
    <xf numFmtId="4" fontId="16" fillId="0" borderId="2" xfId="0" applyNumberFormat="1" applyFont="1" applyBorder="1" applyAlignment="1">
      <alignment horizontal="center" vertical="top"/>
    </xf>
    <xf numFmtId="2" fontId="16" fillId="0" borderId="2" xfId="0" applyNumberFormat="1" applyFont="1" applyBorder="1" applyAlignment="1">
      <alignment horizontal="center" vertical="top"/>
    </xf>
    <xf numFmtId="49" fontId="11" fillId="0" borderId="2" xfId="0" applyNumberFormat="1" applyFont="1" applyFill="1" applyBorder="1" applyAlignment="1" applyProtection="1">
      <alignment horizontal="center" vertical="top" wrapText="1"/>
    </xf>
    <xf numFmtId="49" fontId="15" fillId="0" borderId="2" xfId="0" applyNumberFormat="1" applyFont="1" applyFill="1" applyBorder="1" applyAlignment="1" applyProtection="1">
      <alignment horizontal="center" vertical="top" wrapText="1"/>
    </xf>
    <xf numFmtId="0" fontId="19" fillId="0" borderId="2" xfId="0" applyFont="1" applyFill="1" applyBorder="1" applyAlignment="1" applyProtection="1">
      <alignment vertical="top" wrapText="1"/>
    </xf>
    <xf numFmtId="49" fontId="20" fillId="0" borderId="2" xfId="0" applyNumberFormat="1" applyFont="1" applyFill="1" applyBorder="1" applyAlignment="1" applyProtection="1">
      <alignment horizontal="center" vertical="top" wrapText="1"/>
    </xf>
    <xf numFmtId="0" fontId="21" fillId="0" borderId="2" xfId="0" applyFont="1" applyFill="1" applyBorder="1" applyAlignment="1" applyProtection="1">
      <alignment vertical="top" wrapText="1"/>
    </xf>
    <xf numFmtId="0" fontId="13" fillId="0" borderId="2" xfId="0" applyFont="1" applyFill="1" applyBorder="1" applyAlignment="1" applyProtection="1">
      <alignment vertical="top"/>
    </xf>
    <xf numFmtId="3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 applyProtection="1">
      <alignment vertical="top"/>
    </xf>
    <xf numFmtId="0" fontId="15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 applyProtection="1">
      <alignment vertical="top" wrapText="1"/>
    </xf>
    <xf numFmtId="3" fontId="10" fillId="0" borderId="2" xfId="0" applyNumberFormat="1" applyFont="1" applyBorder="1" applyAlignment="1">
      <alignment vertical="top"/>
    </xf>
    <xf numFmtId="3" fontId="6" fillId="0" borderId="2" xfId="0" applyNumberFormat="1" applyFont="1" applyBorder="1" applyAlignment="1">
      <alignment vertical="top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0" fillId="0" borderId="0" xfId="0" applyFont="1"/>
    <xf numFmtId="0" fontId="23" fillId="0" borderId="0" xfId="0" applyFont="1" applyBorder="1" applyAlignment="1"/>
    <xf numFmtId="0" fontId="24" fillId="0" borderId="0" xfId="0" applyFont="1" applyBorder="1" applyAlignment="1"/>
    <xf numFmtId="0" fontId="3" fillId="0" borderId="2" xfId="0" applyNumberFormat="1" applyFont="1" applyBorder="1" applyAlignment="1">
      <alignment horizontal="justify" vertical="top"/>
    </xf>
    <xf numFmtId="0" fontId="2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top"/>
    </xf>
    <xf numFmtId="0" fontId="25" fillId="0" borderId="2" xfId="0" applyNumberFormat="1" applyFont="1" applyFill="1" applyBorder="1" applyAlignment="1">
      <alignment horizontal="justify" vertical="top"/>
    </xf>
    <xf numFmtId="0" fontId="3" fillId="0" borderId="0" xfId="0" applyFont="1" applyBorder="1"/>
    <xf numFmtId="0" fontId="23" fillId="0" borderId="0" xfId="0" applyNumberFormat="1" applyFont="1" applyBorder="1" applyAlignment="1">
      <alignment vertical="top"/>
    </xf>
    <xf numFmtId="0" fontId="24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justify"/>
    </xf>
    <xf numFmtId="0" fontId="2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/>
    </xf>
    <xf numFmtId="0" fontId="10" fillId="0" borderId="0" xfId="0" applyFont="1" applyBorder="1"/>
    <xf numFmtId="0" fontId="24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0" fillId="0" borderId="0" xfId="6" applyFont="1" applyFill="1" applyAlignment="1"/>
    <xf numFmtId="0" fontId="25" fillId="0" borderId="1" xfId="7" applyFont="1" applyBorder="1"/>
    <xf numFmtId="0" fontId="10" fillId="0" borderId="1" xfId="2" applyFont="1" applyFill="1" applyBorder="1" applyAlignment="1"/>
    <xf numFmtId="0" fontId="10" fillId="0" borderId="0" xfId="2" applyFont="1" applyFill="1" applyBorder="1" applyAlignment="1"/>
    <xf numFmtId="0" fontId="3" fillId="0" borderId="0" xfId="7" applyFont="1" applyFill="1" applyAlignment="1">
      <alignment horizontal="left"/>
    </xf>
    <xf numFmtId="0" fontId="25" fillId="0" borderId="0" xfId="7" applyFont="1"/>
    <xf numFmtId="0" fontId="2" fillId="0" borderId="0" xfId="0" applyFont="1" applyBorder="1" applyAlignment="1"/>
    <xf numFmtId="4" fontId="3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10" fillId="0" borderId="2" xfId="5" applyFont="1" applyFill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justify"/>
    </xf>
    <xf numFmtId="0" fontId="25" fillId="0" borderId="2" xfId="0" applyNumberFormat="1" applyFont="1" applyFill="1" applyBorder="1" applyAlignment="1">
      <alignment horizontal="justify"/>
    </xf>
    <xf numFmtId="3" fontId="3" fillId="0" borderId="2" xfId="0" applyNumberFormat="1" applyFont="1" applyBorder="1" applyAlignment="1">
      <alignment horizontal="center"/>
    </xf>
    <xf numFmtId="0" fontId="10" fillId="0" borderId="2" xfId="5" applyFont="1" applyFill="1" applyBorder="1" applyAlignment="1">
      <alignment wrapText="1"/>
    </xf>
    <xf numFmtId="4" fontId="2" fillId="0" borderId="2" xfId="0" applyNumberFormat="1" applyFont="1" applyBorder="1" applyAlignment="1">
      <alignment horizontal="center"/>
    </xf>
    <xf numFmtId="0" fontId="10" fillId="0" borderId="2" xfId="0" applyFont="1" applyBorder="1" applyAlignment="1"/>
    <xf numFmtId="0" fontId="13" fillId="0" borderId="2" xfId="0" applyFont="1" applyBorder="1" applyAlignment="1"/>
    <xf numFmtId="0" fontId="10" fillId="0" borderId="2" xfId="5" applyFont="1" applyFill="1" applyBorder="1" applyAlignment="1">
      <alignment horizontal="justify" wrapText="1"/>
    </xf>
    <xf numFmtId="4" fontId="3" fillId="0" borderId="5" xfId="0" applyNumberFormat="1" applyFont="1" applyBorder="1" applyAlignment="1">
      <alignment horizontal="center"/>
    </xf>
    <xf numFmtId="0" fontId="10" fillId="0" borderId="2" xfId="0" applyFont="1" applyFill="1" applyBorder="1"/>
    <xf numFmtId="0" fontId="6" fillId="0" borderId="2" xfId="0" applyFont="1" applyFill="1" applyBorder="1"/>
    <xf numFmtId="0" fontId="13" fillId="0" borderId="2" xfId="0" applyFont="1" applyFill="1" applyBorder="1"/>
    <xf numFmtId="0" fontId="10" fillId="0" borderId="2" xfId="0" applyFont="1" applyFill="1" applyBorder="1" applyAlignment="1" applyProtection="1">
      <alignment horizontal="left" vertical="justify"/>
    </xf>
    <xf numFmtId="0" fontId="13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top" wrapText="1"/>
    </xf>
    <xf numFmtId="0" fontId="10" fillId="0" borderId="2" xfId="0" applyFont="1" applyFill="1" applyBorder="1" applyAlignment="1">
      <alignment horizontal="justify" vertical="top"/>
    </xf>
    <xf numFmtId="0" fontId="10" fillId="0" borderId="0" xfId="0" applyFont="1" applyFill="1" applyBorder="1" applyAlignment="1" applyProtection="1">
      <alignment vertical="top" wrapText="1"/>
    </xf>
    <xf numFmtId="0" fontId="6" fillId="0" borderId="2" xfId="5" applyFont="1" applyFill="1" applyBorder="1" applyAlignment="1">
      <alignment vertical="top" wrapText="1"/>
    </xf>
    <xf numFmtId="164" fontId="13" fillId="0" borderId="2" xfId="5" applyNumberFormat="1" applyFont="1" applyFill="1" applyBorder="1" applyAlignment="1" applyProtection="1">
      <alignment horizontal="center" vertical="top" wrapText="1"/>
    </xf>
    <xf numFmtId="0" fontId="10" fillId="0" borderId="2" xfId="5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justify" vertical="top"/>
    </xf>
    <xf numFmtId="0" fontId="10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164" fontId="10" fillId="0" borderId="2" xfId="0" applyNumberFormat="1" applyFont="1" applyFill="1" applyBorder="1" applyAlignment="1" applyProtection="1">
      <alignment vertical="justify" wrapText="1"/>
    </xf>
    <xf numFmtId="164" fontId="13" fillId="0" borderId="2" xfId="0" applyNumberFormat="1" applyFont="1" applyFill="1" applyBorder="1" applyAlignment="1" applyProtection="1">
      <alignment vertical="justify" wrapText="1"/>
    </xf>
    <xf numFmtId="164" fontId="10" fillId="0" borderId="2" xfId="0" applyNumberFormat="1" applyFont="1" applyFill="1" applyBorder="1" applyAlignment="1" applyProtection="1">
      <alignment vertical="top" wrapText="1"/>
    </xf>
    <xf numFmtId="0" fontId="13" fillId="0" borderId="2" xfId="0" applyFont="1" applyFill="1" applyBorder="1" applyAlignment="1" applyProtection="1">
      <alignment horizontal="center" vertical="top" wrapText="1"/>
    </xf>
    <xf numFmtId="4" fontId="10" fillId="0" borderId="2" xfId="0" applyNumberFormat="1" applyFont="1" applyBorder="1" applyAlignment="1">
      <alignment horizontal="center" vertical="top"/>
    </xf>
    <xf numFmtId="0" fontId="20" fillId="0" borderId="2" xfId="0" applyFont="1" applyFill="1" applyBorder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vertical="top" wrapText="1"/>
    </xf>
    <xf numFmtId="4" fontId="6" fillId="0" borderId="2" xfId="0" applyNumberFormat="1" applyFont="1" applyBorder="1" applyAlignment="1">
      <alignment horizontal="center" vertical="top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4" applyFont="1" applyFill="1" applyBorder="1" applyAlignment="1">
      <alignment horizontal="center" vertical="top" wrapText="1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20" fillId="0" borderId="2" xfId="0" applyFont="1" applyFill="1" applyBorder="1" applyAlignment="1" applyProtection="1">
      <alignment horizontal="center" vertical="top" wrapText="1"/>
      <protection locked="0"/>
    </xf>
    <xf numFmtId="0" fontId="29" fillId="0" borderId="2" xfId="0" applyFont="1" applyBorder="1" applyAlignment="1">
      <alignment horizontal="center"/>
    </xf>
    <xf numFmtId="4" fontId="10" fillId="0" borderId="5" xfId="4" applyNumberFormat="1" applyFont="1" applyFill="1" applyBorder="1" applyAlignment="1">
      <alignment horizontal="center" vertical="top" wrapText="1"/>
    </xf>
    <xf numFmtId="4" fontId="10" fillId="0" borderId="5" xfId="5" applyNumberFormat="1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 vertical="top"/>
    </xf>
    <xf numFmtId="4" fontId="10" fillId="0" borderId="2" xfId="4" applyNumberFormat="1" applyFont="1" applyFill="1" applyBorder="1" applyAlignment="1">
      <alignment horizontal="center" vertical="top" wrapText="1"/>
    </xf>
    <xf numFmtId="4" fontId="10" fillId="0" borderId="2" xfId="5" applyNumberFormat="1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 applyProtection="1">
      <alignment vertical="justify" wrapText="1"/>
    </xf>
    <xf numFmtId="0" fontId="10" fillId="0" borderId="6" xfId="0" applyFont="1" applyFill="1" applyBorder="1" applyAlignment="1" applyProtection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4" fontId="16" fillId="0" borderId="2" xfId="0" applyNumberFormat="1" applyFont="1" applyFill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 wrapText="1"/>
    </xf>
    <xf numFmtId="0" fontId="11" fillId="0" borderId="0" xfId="6" applyFont="1" applyFill="1" applyAlignment="1"/>
    <xf numFmtId="0" fontId="26" fillId="0" borderId="1" xfId="7" applyFont="1" applyBorder="1"/>
    <xf numFmtId="0" fontId="11" fillId="0" borderId="0" xfId="2" applyFont="1" applyFill="1" applyBorder="1" applyAlignment="1"/>
    <xf numFmtId="0" fontId="11" fillId="0" borderId="0" xfId="0" applyFont="1"/>
    <xf numFmtId="0" fontId="26" fillId="0" borderId="0" xfId="7" applyFont="1" applyFill="1" applyAlignment="1">
      <alignment horizontal="left"/>
    </xf>
    <xf numFmtId="0" fontId="26" fillId="0" borderId="0" xfId="7" applyFont="1"/>
    <xf numFmtId="49" fontId="30" fillId="0" borderId="0" xfId="3" applyFont="1" applyFill="1" applyBorder="1" applyAlignment="1">
      <alignment vertical="top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4" fontId="6" fillId="0" borderId="2" xfId="4" applyNumberFormat="1" applyFont="1" applyFill="1" applyBorder="1" applyAlignment="1">
      <alignment horizontal="center" vertical="top" wrapText="1"/>
    </xf>
    <xf numFmtId="0" fontId="6" fillId="0" borderId="2" xfId="4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top" wrapText="1"/>
    </xf>
    <xf numFmtId="164" fontId="20" fillId="0" borderId="2" xfId="5" applyNumberFormat="1" applyFont="1" applyFill="1" applyBorder="1" applyAlignment="1" applyProtection="1">
      <alignment horizontal="center" vertical="top" wrapText="1"/>
    </xf>
    <xf numFmtId="3" fontId="10" fillId="0" borderId="7" xfId="0" applyNumberFormat="1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16" fillId="0" borderId="2" xfId="0" applyFont="1" applyBorder="1" applyAlignment="1">
      <alignment vertical="top"/>
    </xf>
    <xf numFmtId="0" fontId="10" fillId="0" borderId="2" xfId="0" applyFont="1" applyFill="1" applyBorder="1" applyAlignment="1" applyProtection="1">
      <alignment horizontal="center" vertical="top" wrapText="1"/>
    </xf>
    <xf numFmtId="0" fontId="16" fillId="0" borderId="2" xfId="0" applyFont="1" applyBorder="1" applyAlignment="1">
      <alignment horizontal="justify" vertical="top"/>
    </xf>
    <xf numFmtId="164" fontId="15" fillId="0" borderId="2" xfId="5" applyNumberFormat="1" applyFont="1" applyFill="1" applyBorder="1" applyAlignment="1" applyProtection="1">
      <alignment horizontal="center" vertical="top" wrapText="1"/>
    </xf>
    <xf numFmtId="0" fontId="6" fillId="0" borderId="2" xfId="0" applyFont="1" applyBorder="1" applyAlignment="1">
      <alignment vertical="top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31" fillId="0" borderId="0" xfId="0" applyFont="1" applyFill="1" applyBorder="1" applyAlignment="1"/>
    <xf numFmtId="165" fontId="32" fillId="0" borderId="2" xfId="0" applyNumberFormat="1" applyFont="1" applyFill="1" applyBorder="1" applyAlignment="1">
      <alignment horizontal="justify" vertical="top"/>
    </xf>
    <xf numFmtId="0" fontId="29" fillId="0" borderId="2" xfId="0" applyFont="1" applyFill="1" applyBorder="1" applyAlignment="1">
      <alignment horizontal="center"/>
    </xf>
    <xf numFmtId="0" fontId="33" fillId="0" borderId="2" xfId="4" applyFont="1" applyFill="1" applyBorder="1">
      <alignment horizontal="center" vertical="center" wrapText="1"/>
    </xf>
    <xf numFmtId="4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/>
    <xf numFmtId="0" fontId="20" fillId="0" borderId="2" xfId="0" applyFont="1" applyFill="1" applyBorder="1" applyAlignment="1">
      <alignment horizontal="justify" vertical="top"/>
    </xf>
    <xf numFmtId="1" fontId="10" fillId="0" borderId="2" xfId="0" applyNumberFormat="1" applyFont="1" applyFill="1" applyBorder="1" applyAlignment="1">
      <alignment horizontal="center" vertical="top"/>
    </xf>
    <xf numFmtId="166" fontId="10" fillId="0" borderId="2" xfId="0" applyNumberFormat="1" applyFont="1" applyFill="1" applyBorder="1" applyAlignment="1">
      <alignment horizontal="center" vertical="top"/>
    </xf>
    <xf numFmtId="164" fontId="20" fillId="0" borderId="2" xfId="0" applyNumberFormat="1" applyFont="1" applyFill="1" applyBorder="1" applyAlignment="1" applyProtection="1">
      <alignment vertical="justify" wrapText="1"/>
    </xf>
    <xf numFmtId="0" fontId="1" fillId="0" borderId="2" xfId="0" applyFont="1" applyFill="1" applyBorder="1" applyAlignment="1">
      <alignment horizontal="center" vertical="top"/>
    </xf>
    <xf numFmtId="0" fontId="20" fillId="0" borderId="2" xfId="5" applyFont="1" applyFill="1" applyBorder="1" applyAlignment="1" applyProtection="1">
      <alignment horizontal="justify" vertical="top"/>
    </xf>
    <xf numFmtId="2" fontId="16" fillId="0" borderId="2" xfId="0" applyNumberFormat="1" applyFont="1" applyFill="1" applyBorder="1" applyAlignment="1">
      <alignment horizontal="center" vertical="top"/>
    </xf>
    <xf numFmtId="3" fontId="6" fillId="0" borderId="2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vertical="top"/>
    </xf>
    <xf numFmtId="0" fontId="11" fillId="2" borderId="2" xfId="0" applyFont="1" applyFill="1" applyBorder="1" applyAlignment="1" applyProtection="1">
      <alignment vertical="top" wrapText="1"/>
    </xf>
    <xf numFmtId="3" fontId="10" fillId="2" borderId="2" xfId="0" applyNumberFormat="1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top" wrapText="1"/>
    </xf>
    <xf numFmtId="4" fontId="16" fillId="2" borderId="2" xfId="0" applyNumberFormat="1" applyFont="1" applyFill="1" applyBorder="1" applyAlignment="1">
      <alignment horizontal="center" vertical="top"/>
    </xf>
    <xf numFmtId="2" fontId="3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13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justify"/>
    </xf>
    <xf numFmtId="3" fontId="3" fillId="0" borderId="2" xfId="0" applyNumberFormat="1" applyFont="1" applyFill="1" applyBorder="1" applyAlignment="1">
      <alignment horizontal="center" vertical="top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justify" vertical="top"/>
    </xf>
    <xf numFmtId="0" fontId="1" fillId="0" borderId="0" xfId="0" applyFont="1" applyAlignment="1">
      <alignment horizontal="right"/>
    </xf>
    <xf numFmtId="0" fontId="20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>
      <alignment horizontal="right" vertical="top"/>
    </xf>
    <xf numFmtId="0" fontId="13" fillId="0" borderId="2" xfId="0" applyFont="1" applyBorder="1" applyAlignment="1">
      <alignment vertical="top"/>
    </xf>
    <xf numFmtId="0" fontId="10" fillId="0" borderId="2" xfId="0" applyFont="1" applyBorder="1"/>
    <xf numFmtId="0" fontId="0" fillId="0" borderId="0" xfId="0" applyAlignment="1">
      <alignment horizontal="right"/>
    </xf>
    <xf numFmtId="0" fontId="34" fillId="0" borderId="1" xfId="0" applyFont="1" applyFill="1" applyBorder="1" applyAlignment="1">
      <alignment vertical="justify"/>
    </xf>
    <xf numFmtId="0" fontId="3" fillId="0" borderId="2" xfId="0" applyFont="1" applyFill="1" applyBorder="1" applyAlignment="1">
      <alignment horizontal="center" vertical="top"/>
    </xf>
    <xf numFmtId="0" fontId="2" fillId="0" borderId="2" xfId="0" applyNumberFormat="1" applyFont="1" applyBorder="1" applyAlignment="1">
      <alignment horizontal="justify" vertical="top"/>
    </xf>
    <xf numFmtId="0" fontId="10" fillId="0" borderId="5" xfId="0" applyFont="1" applyBorder="1" applyAlignment="1"/>
    <xf numFmtId="1" fontId="10" fillId="0" borderId="5" xfId="0" applyNumberFormat="1" applyFont="1" applyBorder="1" applyAlignment="1">
      <alignment horizontal="center"/>
    </xf>
    <xf numFmtId="166" fontId="10" fillId="0" borderId="5" xfId="0" applyNumberFormat="1" applyFont="1" applyBorder="1" applyAlignment="1">
      <alignment horizontal="center"/>
    </xf>
    <xf numFmtId="0" fontId="13" fillId="0" borderId="5" xfId="0" applyFont="1" applyBorder="1"/>
    <xf numFmtId="3" fontId="10" fillId="0" borderId="2" xfId="0" applyNumberFormat="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3" fillId="0" borderId="0" xfId="0" applyNumberFormat="1" applyFont="1" applyFill="1" applyBorder="1" applyAlignment="1">
      <alignment horizontal="justify" vertical="top"/>
    </xf>
    <xf numFmtId="0" fontId="25" fillId="0" borderId="0" xfId="0" applyNumberFormat="1" applyFont="1" applyFill="1" applyBorder="1" applyAlignment="1">
      <alignment horizontal="justify" vertical="top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center" vertical="center"/>
    </xf>
    <xf numFmtId="0" fontId="10" fillId="0" borderId="5" xfId="5" applyFont="1" applyFill="1" applyBorder="1" applyAlignment="1">
      <alignment vertical="top" wrapText="1"/>
    </xf>
    <xf numFmtId="0" fontId="2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3" fillId="0" borderId="9" xfId="0" applyFont="1" applyBorder="1"/>
    <xf numFmtId="0" fontId="26" fillId="0" borderId="0" xfId="0" applyNumberFormat="1" applyFont="1" applyFill="1" applyBorder="1" applyAlignment="1">
      <alignment horizontal="justify"/>
    </xf>
    <xf numFmtId="0" fontId="35" fillId="0" borderId="0" xfId="0" applyFont="1" applyBorder="1" applyAlignment="1"/>
    <xf numFmtId="0" fontId="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2" xfId="0" applyFont="1" applyBorder="1" applyAlignment="1">
      <alignment horizontal="center" vertical="top"/>
    </xf>
    <xf numFmtId="164" fontId="10" fillId="0" borderId="0" xfId="0" applyNumberFormat="1" applyFont="1" applyFill="1" applyBorder="1" applyAlignment="1" applyProtection="1">
      <alignment vertical="justify" wrapText="1"/>
    </xf>
    <xf numFmtId="49" fontId="13" fillId="0" borderId="0" xfId="3" applyFont="1" applyFill="1" applyBorder="1" applyAlignment="1">
      <alignment vertical="top"/>
    </xf>
    <xf numFmtId="4" fontId="16" fillId="0" borderId="5" xfId="0" applyNumberFormat="1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10" fillId="0" borderId="2" xfId="0" applyFont="1" applyFill="1" applyBorder="1" applyAlignment="1">
      <alignment horizontal="right" vertical="top"/>
    </xf>
    <xf numFmtId="0" fontId="10" fillId="0" borderId="2" xfId="0" applyFont="1" applyFill="1" applyBorder="1" applyAlignment="1" applyProtection="1">
      <alignment horizontal="right" vertical="top"/>
    </xf>
    <xf numFmtId="3" fontId="11" fillId="0" borderId="2" xfId="0" applyNumberFormat="1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center" vertical="top"/>
    </xf>
    <xf numFmtId="0" fontId="33" fillId="0" borderId="2" xfId="4" applyFont="1" applyFill="1" applyBorder="1" applyAlignment="1">
      <alignment horizontal="center" vertical="top" wrapText="1"/>
    </xf>
    <xf numFmtId="0" fontId="26" fillId="0" borderId="2" xfId="0" applyNumberFormat="1" applyFont="1" applyBorder="1" applyAlignment="1">
      <alignment horizontal="justify" vertical="top"/>
    </xf>
    <xf numFmtId="0" fontId="11" fillId="0" borderId="2" xfId="5" applyFont="1" applyFill="1" applyBorder="1" applyAlignment="1">
      <alignment horizontal="justify" vertical="top" wrapText="1"/>
    </xf>
    <xf numFmtId="168" fontId="31" fillId="0" borderId="0" xfId="0" applyNumberFormat="1" applyFont="1" applyFill="1" applyBorder="1" applyAlignment="1"/>
    <xf numFmtId="0" fontId="10" fillId="0" borderId="2" xfId="0" applyFont="1" applyFill="1" applyBorder="1" applyAlignment="1" applyProtection="1">
      <alignment horizontal="left" vertical="top"/>
    </xf>
    <xf numFmtId="0" fontId="20" fillId="0" borderId="2" xfId="0" applyFont="1" applyFill="1" applyBorder="1" applyAlignment="1" applyProtection="1">
      <alignment horizontal="center" vertical="top"/>
    </xf>
    <xf numFmtId="0" fontId="11" fillId="0" borderId="2" xfId="0" applyFont="1" applyFill="1" applyBorder="1" applyAlignment="1" applyProtection="1">
      <alignment horizontal="left" vertical="top"/>
    </xf>
    <xf numFmtId="0" fontId="11" fillId="0" borderId="2" xfId="0" applyFont="1" applyFill="1" applyBorder="1" applyAlignment="1" applyProtection="1">
      <alignment horizontal="justify" vertical="top"/>
    </xf>
    <xf numFmtId="0" fontId="10" fillId="0" borderId="2" xfId="0" applyFont="1" applyFill="1" applyBorder="1" applyAlignment="1" applyProtection="1">
      <alignment horizontal="justify" vertical="top"/>
    </xf>
    <xf numFmtId="0" fontId="20" fillId="0" borderId="2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horizontal="center" vertical="top" wrapText="1"/>
    </xf>
    <xf numFmtId="164" fontId="36" fillId="0" borderId="2" xfId="5" applyNumberFormat="1" applyFont="1" applyFill="1" applyBorder="1" applyAlignment="1" applyProtection="1">
      <alignment horizontal="center" vertical="top" wrapText="1"/>
    </xf>
    <xf numFmtId="164" fontId="37" fillId="0" borderId="2" xfId="5" applyNumberFormat="1" applyFont="1" applyFill="1" applyBorder="1" applyAlignment="1" applyProtection="1">
      <alignment horizontal="center" vertical="top" wrapText="1"/>
    </xf>
    <xf numFmtId="0" fontId="11" fillId="0" borderId="2" xfId="5" applyFont="1" applyFill="1" applyBorder="1" applyAlignment="1">
      <alignment vertical="top" wrapText="1"/>
    </xf>
    <xf numFmtId="0" fontId="36" fillId="0" borderId="2" xfId="0" applyFont="1" applyFill="1" applyBorder="1" applyAlignment="1">
      <alignment vertical="top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 applyProtection="1">
      <alignment horizontal="center" vertical="top" wrapText="1"/>
    </xf>
    <xf numFmtId="0" fontId="36" fillId="0" borderId="2" xfId="0" applyFont="1" applyFill="1" applyBorder="1" applyAlignment="1" applyProtection="1">
      <alignment horizontal="justify" vertical="top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20" fillId="0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 vertical="top" wrapText="1"/>
    </xf>
    <xf numFmtId="3" fontId="10" fillId="0" borderId="2" xfId="0" applyNumberFormat="1" applyFont="1" applyBorder="1" applyAlignment="1">
      <alignment vertical="center" wrapText="1"/>
    </xf>
    <xf numFmtId="0" fontId="0" fillId="0" borderId="2" xfId="0" applyFill="1" applyBorder="1"/>
    <xf numFmtId="164" fontId="6" fillId="0" borderId="2" xfId="0" applyNumberFormat="1" applyFont="1" applyFill="1" applyBorder="1" applyAlignment="1" applyProtection="1">
      <alignment vertical="justify" wrapText="1"/>
    </xf>
    <xf numFmtId="0" fontId="18" fillId="0" borderId="2" xfId="0" applyFont="1" applyFill="1" applyBorder="1" applyAlignment="1" applyProtection="1">
      <alignment vertical="top" wrapText="1"/>
    </xf>
    <xf numFmtId="2" fontId="3" fillId="0" borderId="2" xfId="0" applyNumberFormat="1" applyFont="1" applyFill="1" applyBorder="1" applyAlignment="1">
      <alignment horizontal="center" vertical="top"/>
    </xf>
    <xf numFmtId="0" fontId="20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top"/>
    </xf>
    <xf numFmtId="0" fontId="38" fillId="0" borderId="1" xfId="0" applyFont="1" applyBorder="1" applyAlignment="1">
      <alignment vertical="top"/>
    </xf>
    <xf numFmtId="0" fontId="39" fillId="0" borderId="1" xfId="0" applyFont="1" applyBorder="1" applyAlignment="1">
      <alignment vertical="top"/>
    </xf>
    <xf numFmtId="0" fontId="40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" fontId="0" fillId="0" borderId="0" xfId="0" applyNumberFormat="1"/>
    <xf numFmtId="16" fontId="8" fillId="0" borderId="0" xfId="2" applyNumberFormat="1" applyFont="1" applyFill="1" applyBorder="1" applyAlignment="1">
      <alignment vertical="top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left" vertical="top" wrapText="1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4" fontId="29" fillId="0" borderId="6" xfId="0" applyNumberFormat="1" applyFont="1" applyBorder="1" applyAlignment="1">
      <alignment horizontal="center" vertical="top"/>
    </xf>
    <xf numFmtId="4" fontId="29" fillId="0" borderId="8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top"/>
    </xf>
    <xf numFmtId="0" fontId="25" fillId="0" borderId="4" xfId="0" applyFont="1" applyBorder="1" applyAlignment="1">
      <alignment horizontal="center" vertical="top"/>
    </xf>
    <xf numFmtId="0" fontId="25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0" fontId="26" fillId="0" borderId="3" xfId="0" applyFont="1" applyBorder="1" applyAlignment="1">
      <alignment horizontal="justify" vertical="top"/>
    </xf>
    <xf numFmtId="0" fontId="26" fillId="0" borderId="4" xfId="0" applyFont="1" applyBorder="1" applyAlignment="1">
      <alignment horizontal="justify" vertical="top"/>
    </xf>
    <xf numFmtId="0" fontId="26" fillId="0" borderId="5" xfId="0" applyFont="1" applyBorder="1" applyAlignment="1">
      <alignment horizontal="justify" vertical="top"/>
    </xf>
    <xf numFmtId="0" fontId="10" fillId="0" borderId="2" xfId="0" applyFont="1" applyBorder="1" applyAlignment="1">
      <alignment horizontal="center"/>
    </xf>
    <xf numFmtId="0" fontId="10" fillId="0" borderId="0" xfId="4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top" wrapText="1"/>
      <protection locked="0"/>
    </xf>
    <xf numFmtId="0" fontId="25" fillId="0" borderId="2" xfId="0" applyFont="1" applyBorder="1" applyAlignment="1">
      <alignment horizontal="justify" vertical="top"/>
    </xf>
    <xf numFmtId="0" fontId="13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top"/>
    </xf>
    <xf numFmtId="0" fontId="2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justify" vertical="top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top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/>
    </xf>
    <xf numFmtId="0" fontId="25" fillId="0" borderId="3" xfId="0" applyFont="1" applyBorder="1" applyAlignment="1">
      <alignment horizontal="justify" vertical="top"/>
    </xf>
    <xf numFmtId="0" fontId="25" fillId="0" borderId="4" xfId="0" applyFont="1" applyBorder="1" applyAlignment="1">
      <alignment horizontal="justify" vertical="top"/>
    </xf>
    <xf numFmtId="0" fontId="25" fillId="0" borderId="5" xfId="0" applyFont="1" applyBorder="1" applyAlignment="1">
      <alignment horizontal="justify" vertical="top"/>
    </xf>
    <xf numFmtId="0" fontId="39" fillId="0" borderId="1" xfId="0" applyFont="1" applyBorder="1" applyAlignment="1">
      <alignment horizontal="justify" vertical="top"/>
    </xf>
  </cellXfs>
  <cellStyles count="8">
    <cellStyle name="ЗаголовокБланка" xfId="1"/>
    <cellStyle name="ЗаголовокТаблицы" xfId="4"/>
    <cellStyle name="Обычный" xfId="0" builtinId="0"/>
    <cellStyle name="Обычный 2" xfId="5"/>
    <cellStyle name="Обычный_прейскуранты Коктейли+ЛОР 2013" xfId="7"/>
    <cellStyle name="Подпись" xfId="6"/>
    <cellStyle name="Подстрочный" xfId="3"/>
    <cellStyle name="ПоляЗаполнен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3"/>
  <sheetViews>
    <sheetView topLeftCell="B176" workbookViewId="0">
      <selection activeCell="E179" sqref="E179:G180"/>
    </sheetView>
  </sheetViews>
  <sheetFormatPr defaultRowHeight="13" x14ac:dyDescent="0.3"/>
  <cols>
    <col min="1" max="1" width="3.19921875" hidden="1" customWidth="1"/>
    <col min="2" max="2" width="6" customWidth="1"/>
    <col min="3" max="3" width="54.3984375" customWidth="1"/>
    <col min="4" max="4" width="8.8984375" customWidth="1"/>
    <col min="5" max="5" width="10.19921875" customWidth="1"/>
    <col min="6" max="6" width="8.09765625" customWidth="1"/>
    <col min="7" max="7" width="12.69921875" customWidth="1"/>
  </cols>
  <sheetData>
    <row r="1" spans="1:7" ht="15" x14ac:dyDescent="0.3">
      <c r="A1" s="1"/>
      <c r="B1" s="1"/>
      <c r="C1" s="1"/>
      <c r="D1" s="2" t="s">
        <v>0</v>
      </c>
      <c r="E1" s="1"/>
      <c r="G1" s="1"/>
    </row>
    <row r="2" spans="1:7" ht="15.5" x14ac:dyDescent="0.35">
      <c r="A2" s="1"/>
      <c r="B2" s="1"/>
      <c r="C2" s="1"/>
      <c r="D2" s="3" t="s">
        <v>1</v>
      </c>
      <c r="E2" s="1"/>
      <c r="G2" s="1"/>
    </row>
    <row r="3" spans="1:7" ht="15.5" x14ac:dyDescent="0.35">
      <c r="A3" s="1"/>
      <c r="B3" s="1"/>
      <c r="C3" s="1"/>
      <c r="D3" s="3" t="s">
        <v>2</v>
      </c>
      <c r="E3" s="1"/>
      <c r="G3" s="1"/>
    </row>
    <row r="4" spans="1:7" ht="15.5" x14ac:dyDescent="0.35">
      <c r="A4" s="1"/>
      <c r="B4" s="1"/>
      <c r="C4" s="1"/>
      <c r="D4" s="3" t="s">
        <v>3</v>
      </c>
      <c r="E4" s="1"/>
      <c r="G4" s="1"/>
    </row>
    <row r="5" spans="1:7" ht="15.5" x14ac:dyDescent="0.35">
      <c r="A5" s="1"/>
      <c r="B5" s="1"/>
      <c r="C5" s="1"/>
      <c r="D5" s="3" t="s">
        <v>222</v>
      </c>
      <c r="E5" s="1"/>
      <c r="G5" s="1"/>
    </row>
    <row r="6" spans="1:7" ht="18" x14ac:dyDescent="0.4">
      <c r="A6" s="1"/>
      <c r="B6" s="1"/>
      <c r="C6" s="4" t="s">
        <v>4</v>
      </c>
      <c r="D6" s="4"/>
      <c r="E6" s="4"/>
      <c r="F6" s="4"/>
      <c r="G6" s="4"/>
    </row>
    <row r="7" spans="1:7" ht="15" x14ac:dyDescent="0.3">
      <c r="A7" s="1"/>
      <c r="B7" s="1"/>
      <c r="C7" s="263" t="s">
        <v>5</v>
      </c>
      <c r="D7" s="263"/>
      <c r="E7" s="263"/>
      <c r="F7" s="263"/>
      <c r="G7" s="263"/>
    </row>
    <row r="8" spans="1:7" ht="15.5" x14ac:dyDescent="0.3">
      <c r="A8" s="1"/>
      <c r="B8" s="1"/>
      <c r="C8" s="5" t="s">
        <v>115</v>
      </c>
      <c r="D8" s="5"/>
      <c r="E8" s="5"/>
      <c r="F8" s="5"/>
      <c r="G8" s="5"/>
    </row>
    <row r="9" spans="1:7" ht="15.5" x14ac:dyDescent="0.3">
      <c r="A9" s="1"/>
      <c r="B9" s="1"/>
      <c r="C9" s="6" t="s">
        <v>276</v>
      </c>
      <c r="D9" s="6"/>
      <c r="E9" s="6"/>
      <c r="F9" s="6"/>
      <c r="G9" s="6"/>
    </row>
    <row r="10" spans="1:7" ht="56" x14ac:dyDescent="0.3">
      <c r="A10" s="264" t="s">
        <v>6</v>
      </c>
      <c r="B10" s="264"/>
      <c r="C10" s="100" t="s">
        <v>7</v>
      </c>
      <c r="D10" s="97" t="s">
        <v>8</v>
      </c>
      <c r="E10" s="99" t="s">
        <v>11</v>
      </c>
      <c r="F10" s="98" t="s">
        <v>10</v>
      </c>
      <c r="G10" s="98" t="s">
        <v>217</v>
      </c>
    </row>
    <row r="11" spans="1:7" ht="13.75" x14ac:dyDescent="0.3">
      <c r="A11" s="262">
        <v>1</v>
      </c>
      <c r="B11" s="262"/>
      <c r="C11" s="101">
        <v>2</v>
      </c>
      <c r="D11" s="101">
        <v>3</v>
      </c>
      <c r="E11" s="102">
        <v>4</v>
      </c>
      <c r="F11" s="102">
        <v>5</v>
      </c>
      <c r="G11" s="102">
        <v>6</v>
      </c>
    </row>
    <row r="12" spans="1:7" ht="79.25" customHeight="1" x14ac:dyDescent="0.3">
      <c r="A12" s="26"/>
      <c r="B12" s="83"/>
      <c r="C12" s="35" t="s">
        <v>173</v>
      </c>
      <c r="D12" s="35"/>
      <c r="E12" s="126"/>
      <c r="F12" s="127"/>
      <c r="G12" s="111"/>
    </row>
    <row r="13" spans="1:7" ht="26" x14ac:dyDescent="0.3">
      <c r="A13" s="26"/>
      <c r="B13" s="84">
        <v>1</v>
      </c>
      <c r="C13" s="79" t="s">
        <v>174</v>
      </c>
      <c r="D13" s="85" t="s">
        <v>135</v>
      </c>
      <c r="E13" s="108">
        <v>52.58</v>
      </c>
      <c r="F13" s="107">
        <v>15.3</v>
      </c>
      <c r="G13" s="105">
        <f t="shared" ref="G13:G18" si="0">E13+F13</f>
        <v>67.88</v>
      </c>
    </row>
    <row r="14" spans="1:7" ht="26" x14ac:dyDescent="0.3">
      <c r="A14" s="26"/>
      <c r="B14" s="84">
        <f>B13+1</f>
        <v>2</v>
      </c>
      <c r="C14" s="79" t="s">
        <v>175</v>
      </c>
      <c r="D14" s="85" t="s">
        <v>135</v>
      </c>
      <c r="E14" s="108">
        <v>38.950000000000003</v>
      </c>
      <c r="F14" s="107">
        <v>15.3</v>
      </c>
      <c r="G14" s="105">
        <f t="shared" si="0"/>
        <v>54.25</v>
      </c>
    </row>
    <row r="15" spans="1:7" ht="31" x14ac:dyDescent="0.3">
      <c r="A15" s="26"/>
      <c r="B15" s="84">
        <f>B14+1</f>
        <v>3</v>
      </c>
      <c r="C15" s="79" t="s">
        <v>176</v>
      </c>
      <c r="D15" s="85" t="s">
        <v>135</v>
      </c>
      <c r="E15" s="108">
        <v>32.51</v>
      </c>
      <c r="F15" s="107">
        <v>15.3</v>
      </c>
      <c r="G15" s="105">
        <f t="shared" si="0"/>
        <v>47.81</v>
      </c>
    </row>
    <row r="16" spans="1:7" ht="26" x14ac:dyDescent="0.3">
      <c r="A16" s="26"/>
      <c r="B16" s="84">
        <f>B15+1</f>
        <v>4</v>
      </c>
      <c r="C16" s="86" t="s">
        <v>177</v>
      </c>
      <c r="D16" s="85" t="s">
        <v>135</v>
      </c>
      <c r="E16" s="108">
        <v>38.229999999999997</v>
      </c>
      <c r="F16" s="107">
        <v>15.3</v>
      </c>
      <c r="G16" s="105">
        <f t="shared" si="0"/>
        <v>53.53</v>
      </c>
    </row>
    <row r="17" spans="1:7" ht="26" x14ac:dyDescent="0.3">
      <c r="A17" s="26"/>
      <c r="B17" s="84">
        <f>B16+1</f>
        <v>5</v>
      </c>
      <c r="C17" s="86" t="s">
        <v>178</v>
      </c>
      <c r="D17" s="85" t="s">
        <v>135</v>
      </c>
      <c r="E17" s="108">
        <v>37.69</v>
      </c>
      <c r="F17" s="107">
        <v>15.3</v>
      </c>
      <c r="G17" s="105">
        <f t="shared" si="0"/>
        <v>52.989999999999995</v>
      </c>
    </row>
    <row r="18" spans="1:7" ht="46.5" x14ac:dyDescent="0.3">
      <c r="A18" s="96"/>
      <c r="B18" s="84">
        <v>6</v>
      </c>
      <c r="C18" s="90" t="s">
        <v>186</v>
      </c>
      <c r="D18" s="89" t="s">
        <v>187</v>
      </c>
      <c r="E18" s="106">
        <v>19.73</v>
      </c>
      <c r="F18" s="107">
        <f>E18/10000</f>
        <v>1.9729999999999999E-3</v>
      </c>
      <c r="G18" s="105">
        <f t="shared" si="0"/>
        <v>19.731973</v>
      </c>
    </row>
    <row r="19" spans="1:7" ht="15.5" x14ac:dyDescent="0.3">
      <c r="A19" s="26"/>
      <c r="B19" s="84"/>
      <c r="C19" s="87" t="s">
        <v>179</v>
      </c>
      <c r="D19" s="85"/>
      <c r="E19" s="108"/>
      <c r="F19" s="107"/>
      <c r="G19" s="111"/>
    </row>
    <row r="20" spans="1:7" ht="31" x14ac:dyDescent="0.3">
      <c r="A20" s="26"/>
      <c r="B20" s="84"/>
      <c r="C20" s="88" t="s">
        <v>180</v>
      </c>
      <c r="D20" s="89"/>
      <c r="E20" s="105"/>
      <c r="F20" s="111"/>
      <c r="G20" s="111"/>
    </row>
    <row r="21" spans="1:7" ht="26" x14ac:dyDescent="0.3">
      <c r="A21" s="26"/>
      <c r="B21" s="84">
        <v>7</v>
      </c>
      <c r="C21" s="88" t="s">
        <v>181</v>
      </c>
      <c r="D21" s="89" t="s">
        <v>182</v>
      </c>
      <c r="E21" s="103">
        <v>25.16</v>
      </c>
      <c r="F21" s="104">
        <f t="shared" ref="F21:F28" si="1">E21/10000</f>
        <v>2.516E-3</v>
      </c>
      <c r="G21" s="105">
        <f t="shared" ref="G21:G28" si="2">E21+F21</f>
        <v>25.162516</v>
      </c>
    </row>
    <row r="22" spans="1:7" ht="26" x14ac:dyDescent="0.3">
      <c r="A22" s="26"/>
      <c r="B22" s="84">
        <v>8</v>
      </c>
      <c r="C22" s="88" t="s">
        <v>183</v>
      </c>
      <c r="D22" s="89" t="s">
        <v>182</v>
      </c>
      <c r="E22" s="106">
        <v>25.16</v>
      </c>
      <c r="F22" s="107">
        <f t="shared" si="1"/>
        <v>2.516E-3</v>
      </c>
      <c r="G22" s="105">
        <f t="shared" si="2"/>
        <v>25.162516</v>
      </c>
    </row>
    <row r="23" spans="1:7" ht="31" x14ac:dyDescent="0.3">
      <c r="A23" s="26"/>
      <c r="B23" s="84"/>
      <c r="C23" s="88" t="s">
        <v>184</v>
      </c>
      <c r="D23" s="89"/>
      <c r="E23" s="106"/>
      <c r="F23" s="107"/>
      <c r="G23" s="105"/>
    </row>
    <row r="24" spans="1:7" ht="26" x14ac:dyDescent="0.3">
      <c r="A24" s="26"/>
      <c r="B24" s="84">
        <f>B22+1</f>
        <v>9</v>
      </c>
      <c r="C24" s="88" t="s">
        <v>181</v>
      </c>
      <c r="D24" s="89" t="s">
        <v>182</v>
      </c>
      <c r="E24" s="106">
        <v>26.32</v>
      </c>
      <c r="F24" s="107">
        <f t="shared" si="1"/>
        <v>2.6320000000000002E-3</v>
      </c>
      <c r="G24" s="105">
        <f t="shared" si="2"/>
        <v>26.322631999999999</v>
      </c>
    </row>
    <row r="25" spans="1:7" ht="26" x14ac:dyDescent="0.3">
      <c r="A25" s="26"/>
      <c r="B25" s="84">
        <v>10</v>
      </c>
      <c r="C25" s="88" t="s">
        <v>183</v>
      </c>
      <c r="D25" s="89" t="s">
        <v>182</v>
      </c>
      <c r="E25" s="106">
        <v>26.32</v>
      </c>
      <c r="F25" s="107">
        <f t="shared" si="1"/>
        <v>2.6320000000000002E-3</v>
      </c>
      <c r="G25" s="105">
        <f t="shared" si="2"/>
        <v>26.322631999999999</v>
      </c>
    </row>
    <row r="26" spans="1:7" ht="31" x14ac:dyDescent="0.3">
      <c r="A26" s="26"/>
      <c r="B26" s="84"/>
      <c r="C26" s="88" t="s">
        <v>185</v>
      </c>
      <c r="D26" s="89"/>
      <c r="E26" s="106"/>
      <c r="F26" s="107"/>
      <c r="G26" s="105"/>
    </row>
    <row r="27" spans="1:7" ht="26" x14ac:dyDescent="0.3">
      <c r="A27" s="26"/>
      <c r="B27" s="84">
        <f>B25+1</f>
        <v>11</v>
      </c>
      <c r="C27" s="88" t="s">
        <v>181</v>
      </c>
      <c r="D27" s="89" t="s">
        <v>182</v>
      </c>
      <c r="E27" s="106">
        <v>29.76</v>
      </c>
      <c r="F27" s="107">
        <f t="shared" si="1"/>
        <v>2.9760000000000003E-3</v>
      </c>
      <c r="G27" s="105">
        <f t="shared" si="2"/>
        <v>29.762976000000002</v>
      </c>
    </row>
    <row r="28" spans="1:7" ht="26" x14ac:dyDescent="0.3">
      <c r="A28" s="26"/>
      <c r="B28" s="84">
        <v>12</v>
      </c>
      <c r="C28" s="88" t="s">
        <v>183</v>
      </c>
      <c r="D28" s="89" t="s">
        <v>182</v>
      </c>
      <c r="E28" s="106">
        <v>29.76</v>
      </c>
      <c r="F28" s="107">
        <f t="shared" si="1"/>
        <v>2.9760000000000003E-3</v>
      </c>
      <c r="G28" s="105">
        <f t="shared" si="2"/>
        <v>29.762976000000002</v>
      </c>
    </row>
    <row r="29" spans="1:7" ht="15" x14ac:dyDescent="0.3">
      <c r="A29" s="26"/>
      <c r="B29" s="26"/>
      <c r="C29" s="116" t="s">
        <v>214</v>
      </c>
      <c r="D29" s="7"/>
      <c r="E29" s="128"/>
      <c r="F29" s="128"/>
      <c r="G29" s="128"/>
    </row>
    <row r="30" spans="1:7" ht="23" x14ac:dyDescent="0.3">
      <c r="A30" s="8" t="s">
        <v>12</v>
      </c>
      <c r="B30" s="8">
        <v>13</v>
      </c>
      <c r="C30" s="9" t="s">
        <v>14</v>
      </c>
      <c r="D30" s="10" t="s">
        <v>9</v>
      </c>
      <c r="E30" s="11">
        <v>4.04</v>
      </c>
      <c r="F30" s="12">
        <v>0.64</v>
      </c>
      <c r="G30" s="11">
        <f>E30+F30</f>
        <v>4.68</v>
      </c>
    </row>
    <row r="31" spans="1:7" ht="23" x14ac:dyDescent="0.3">
      <c r="A31" s="8" t="s">
        <v>12</v>
      </c>
      <c r="B31" s="8">
        <f>B30+1</f>
        <v>14</v>
      </c>
      <c r="C31" s="9" t="s">
        <v>15</v>
      </c>
      <c r="D31" s="10" t="s">
        <v>9</v>
      </c>
      <c r="E31" s="11">
        <v>6.06</v>
      </c>
      <c r="F31" s="12">
        <v>0.64</v>
      </c>
      <c r="G31" s="11">
        <f t="shared" ref="G31:G44" si="3">E31+F31</f>
        <v>6.6999999999999993</v>
      </c>
    </row>
    <row r="32" spans="1:7" ht="23" x14ac:dyDescent="0.3">
      <c r="A32" s="8" t="s">
        <v>12</v>
      </c>
      <c r="B32" s="8">
        <f t="shared" ref="B32:B98" si="4">B31+1</f>
        <v>15</v>
      </c>
      <c r="C32" s="9" t="s">
        <v>17</v>
      </c>
      <c r="D32" s="10" t="s">
        <v>9</v>
      </c>
      <c r="E32" s="11">
        <v>4.04</v>
      </c>
      <c r="F32" s="12">
        <v>0.64</v>
      </c>
      <c r="G32" s="11">
        <f t="shared" si="3"/>
        <v>4.68</v>
      </c>
    </row>
    <row r="33" spans="1:7" ht="23" x14ac:dyDescent="0.3">
      <c r="A33" s="8" t="s">
        <v>12</v>
      </c>
      <c r="B33" s="8">
        <f t="shared" si="4"/>
        <v>16</v>
      </c>
      <c r="C33" s="9" t="s">
        <v>19</v>
      </c>
      <c r="D33" s="10" t="s">
        <v>9</v>
      </c>
      <c r="E33" s="11">
        <v>4.04</v>
      </c>
      <c r="F33" s="12">
        <v>0.64</v>
      </c>
      <c r="G33" s="11">
        <f t="shared" si="3"/>
        <v>4.68</v>
      </c>
    </row>
    <row r="34" spans="1:7" ht="23" x14ac:dyDescent="0.3">
      <c r="A34" s="8" t="s">
        <v>12</v>
      </c>
      <c r="B34" s="8">
        <f t="shared" si="4"/>
        <v>17</v>
      </c>
      <c r="C34" s="9" t="s">
        <v>21</v>
      </c>
      <c r="D34" s="10" t="s">
        <v>9</v>
      </c>
      <c r="E34" s="11">
        <v>6.06</v>
      </c>
      <c r="F34" s="12">
        <v>0.64</v>
      </c>
      <c r="G34" s="11">
        <f t="shared" si="3"/>
        <v>6.6999999999999993</v>
      </c>
    </row>
    <row r="35" spans="1:7" ht="23" x14ac:dyDescent="0.3">
      <c r="A35" s="8" t="s">
        <v>12</v>
      </c>
      <c r="B35" s="8">
        <f t="shared" si="4"/>
        <v>18</v>
      </c>
      <c r="C35" s="9" t="s">
        <v>23</v>
      </c>
      <c r="D35" s="10" t="s">
        <v>9</v>
      </c>
      <c r="E35" s="11">
        <v>4.04</v>
      </c>
      <c r="F35" s="12">
        <v>0.64</v>
      </c>
      <c r="G35" s="11">
        <f t="shared" si="3"/>
        <v>4.68</v>
      </c>
    </row>
    <row r="36" spans="1:7" ht="23" x14ac:dyDescent="0.3">
      <c r="A36" s="8" t="s">
        <v>12</v>
      </c>
      <c r="B36" s="8">
        <f t="shared" si="4"/>
        <v>19</v>
      </c>
      <c r="C36" s="9" t="s">
        <v>25</v>
      </c>
      <c r="D36" s="10" t="s">
        <v>9</v>
      </c>
      <c r="E36" s="11">
        <v>6.06</v>
      </c>
      <c r="F36" s="12">
        <v>0.64</v>
      </c>
      <c r="G36" s="11">
        <f t="shared" si="3"/>
        <v>6.6999999999999993</v>
      </c>
    </row>
    <row r="37" spans="1:7" ht="23" x14ac:dyDescent="0.3">
      <c r="A37" s="8" t="s">
        <v>12</v>
      </c>
      <c r="B37" s="8">
        <f t="shared" si="4"/>
        <v>20</v>
      </c>
      <c r="C37" s="9" t="s">
        <v>26</v>
      </c>
      <c r="D37" s="10" t="s">
        <v>9</v>
      </c>
      <c r="E37" s="11">
        <v>6.06</v>
      </c>
      <c r="F37" s="12">
        <v>0.64</v>
      </c>
      <c r="G37" s="11">
        <f t="shared" si="3"/>
        <v>6.6999999999999993</v>
      </c>
    </row>
    <row r="38" spans="1:7" ht="23" x14ac:dyDescent="0.3">
      <c r="A38" s="8" t="s">
        <v>12</v>
      </c>
      <c r="B38" s="8">
        <f t="shared" si="4"/>
        <v>21</v>
      </c>
      <c r="C38" s="9" t="s">
        <v>27</v>
      </c>
      <c r="D38" s="10" t="s">
        <v>9</v>
      </c>
      <c r="E38" s="11">
        <v>4.04</v>
      </c>
      <c r="F38" s="12">
        <v>0.64</v>
      </c>
      <c r="G38" s="11">
        <f t="shared" si="3"/>
        <v>4.68</v>
      </c>
    </row>
    <row r="39" spans="1:7" ht="23" x14ac:dyDescent="0.3">
      <c r="A39" s="8" t="s">
        <v>12</v>
      </c>
      <c r="B39" s="8">
        <f t="shared" si="4"/>
        <v>22</v>
      </c>
      <c r="C39" s="9" t="s">
        <v>28</v>
      </c>
      <c r="D39" s="10" t="s">
        <v>9</v>
      </c>
      <c r="E39" s="11">
        <v>6.06</v>
      </c>
      <c r="F39" s="12">
        <v>0.64</v>
      </c>
      <c r="G39" s="11">
        <f t="shared" si="3"/>
        <v>6.6999999999999993</v>
      </c>
    </row>
    <row r="40" spans="1:7" ht="16.75" customHeight="1" x14ac:dyDescent="0.3">
      <c r="A40" s="8" t="s">
        <v>12</v>
      </c>
      <c r="B40" s="8">
        <f t="shared" si="4"/>
        <v>23</v>
      </c>
      <c r="C40" s="9" t="s">
        <v>29</v>
      </c>
      <c r="D40" s="10" t="s">
        <v>9</v>
      </c>
      <c r="E40" s="11">
        <v>4.04</v>
      </c>
      <c r="F40" s="12">
        <v>0.64</v>
      </c>
      <c r="G40" s="11">
        <f t="shared" si="3"/>
        <v>4.68</v>
      </c>
    </row>
    <row r="41" spans="1:7" ht="18" customHeight="1" x14ac:dyDescent="0.3">
      <c r="A41" s="8" t="s">
        <v>12</v>
      </c>
      <c r="B41" s="8">
        <f t="shared" si="4"/>
        <v>24</v>
      </c>
      <c r="C41" s="9" t="s">
        <v>30</v>
      </c>
      <c r="D41" s="10" t="s">
        <v>9</v>
      </c>
      <c r="E41" s="11">
        <v>4.04</v>
      </c>
      <c r="F41" s="12">
        <v>0.64</v>
      </c>
      <c r="G41" s="11">
        <f t="shared" si="3"/>
        <v>4.68</v>
      </c>
    </row>
    <row r="42" spans="1:7" ht="23" x14ac:dyDescent="0.3">
      <c r="A42" s="8" t="s">
        <v>12</v>
      </c>
      <c r="B42" s="8">
        <f t="shared" si="4"/>
        <v>25</v>
      </c>
      <c r="C42" s="9" t="s">
        <v>31</v>
      </c>
      <c r="D42" s="10" t="s">
        <v>9</v>
      </c>
      <c r="E42" s="11">
        <v>6.06</v>
      </c>
      <c r="F42" s="12">
        <v>0.64</v>
      </c>
      <c r="G42" s="11">
        <f t="shared" si="3"/>
        <v>6.6999999999999993</v>
      </c>
    </row>
    <row r="43" spans="1:7" ht="23" x14ac:dyDescent="0.3">
      <c r="A43" s="8" t="s">
        <v>12</v>
      </c>
      <c r="B43" s="8">
        <f t="shared" si="4"/>
        <v>26</v>
      </c>
      <c r="C43" s="9" t="s">
        <v>32</v>
      </c>
      <c r="D43" s="10" t="s">
        <v>9</v>
      </c>
      <c r="E43" s="11">
        <v>4.04</v>
      </c>
      <c r="F43" s="12">
        <v>0.64</v>
      </c>
      <c r="G43" s="11">
        <f t="shared" si="3"/>
        <v>4.68</v>
      </c>
    </row>
    <row r="44" spans="1:7" ht="23" x14ac:dyDescent="0.3">
      <c r="A44" s="8" t="s">
        <v>12</v>
      </c>
      <c r="B44" s="8">
        <f t="shared" si="4"/>
        <v>27</v>
      </c>
      <c r="C44" s="9" t="s">
        <v>33</v>
      </c>
      <c r="D44" s="10" t="s">
        <v>9</v>
      </c>
      <c r="E44" s="11">
        <v>6.06</v>
      </c>
      <c r="F44" s="12">
        <v>0.64</v>
      </c>
      <c r="G44" s="11">
        <f t="shared" si="3"/>
        <v>6.6999999999999993</v>
      </c>
    </row>
    <row r="45" spans="1:7" ht="28" x14ac:dyDescent="0.3">
      <c r="A45" s="8" t="s">
        <v>13</v>
      </c>
      <c r="B45" s="8"/>
      <c r="C45" s="17" t="s">
        <v>34</v>
      </c>
      <c r="D45" s="13"/>
      <c r="E45" s="128"/>
      <c r="F45" s="128"/>
      <c r="G45" s="128"/>
    </row>
    <row r="46" spans="1:7" ht="22.75" customHeight="1" x14ac:dyDescent="0.3">
      <c r="A46" s="8" t="s">
        <v>13</v>
      </c>
      <c r="B46" s="8">
        <v>28</v>
      </c>
      <c r="C46" s="8" t="s">
        <v>218</v>
      </c>
      <c r="D46" s="14" t="s">
        <v>9</v>
      </c>
      <c r="E46" s="11">
        <v>3.82</v>
      </c>
      <c r="F46" s="11">
        <v>0.46</v>
      </c>
      <c r="G46" s="11">
        <f>E46+F46</f>
        <v>4.28</v>
      </c>
    </row>
    <row r="47" spans="1:7" ht="18.649999999999999" customHeight="1" x14ac:dyDescent="0.3">
      <c r="A47" s="8" t="s">
        <v>13</v>
      </c>
      <c r="B47" s="8">
        <f t="shared" si="4"/>
        <v>29</v>
      </c>
      <c r="C47" s="8" t="s">
        <v>219</v>
      </c>
      <c r="D47" s="14" t="s">
        <v>9</v>
      </c>
      <c r="E47" s="11">
        <v>3.82</v>
      </c>
      <c r="F47" s="11">
        <v>0.46</v>
      </c>
      <c r="G47" s="11">
        <f>E47+F47</f>
        <v>4.28</v>
      </c>
    </row>
    <row r="48" spans="1:7" ht="23" x14ac:dyDescent="0.3">
      <c r="A48" s="8" t="s">
        <v>13</v>
      </c>
      <c r="B48" s="8">
        <f t="shared" si="4"/>
        <v>30</v>
      </c>
      <c r="C48" s="8" t="s">
        <v>35</v>
      </c>
      <c r="D48" s="14" t="s">
        <v>9</v>
      </c>
      <c r="E48" s="11">
        <v>3.82</v>
      </c>
      <c r="F48" s="11">
        <v>0.46</v>
      </c>
      <c r="G48" s="11">
        <f>E48+F48</f>
        <v>4.28</v>
      </c>
    </row>
    <row r="49" spans="1:7" ht="43.25" customHeight="1" x14ac:dyDescent="0.3">
      <c r="A49" s="8" t="s">
        <v>13</v>
      </c>
      <c r="B49" s="8">
        <f t="shared" si="4"/>
        <v>31</v>
      </c>
      <c r="C49" s="8" t="s">
        <v>36</v>
      </c>
      <c r="D49" s="14" t="s">
        <v>9</v>
      </c>
      <c r="E49" s="11">
        <v>5.71</v>
      </c>
      <c r="F49" s="11">
        <v>0.46</v>
      </c>
      <c r="G49" s="11">
        <f t="shared" ref="G49:G75" si="5">E49+F49</f>
        <v>6.17</v>
      </c>
    </row>
    <row r="50" spans="1:7" ht="23" x14ac:dyDescent="0.3">
      <c r="A50" s="8" t="s">
        <v>13</v>
      </c>
      <c r="B50" s="8">
        <f t="shared" si="4"/>
        <v>32</v>
      </c>
      <c r="C50" s="8" t="s">
        <v>37</v>
      </c>
      <c r="D50" s="14" t="s">
        <v>9</v>
      </c>
      <c r="E50" s="11">
        <v>5.71</v>
      </c>
      <c r="F50" s="11">
        <v>0.46</v>
      </c>
      <c r="G50" s="11">
        <f t="shared" si="5"/>
        <v>6.17</v>
      </c>
    </row>
    <row r="51" spans="1:7" ht="18" customHeight="1" x14ac:dyDescent="0.3">
      <c r="A51" s="8" t="s">
        <v>13</v>
      </c>
      <c r="B51" s="8">
        <f t="shared" si="4"/>
        <v>33</v>
      </c>
      <c r="C51" s="8" t="s">
        <v>38</v>
      </c>
      <c r="D51" s="14" t="s">
        <v>9</v>
      </c>
      <c r="E51" s="11">
        <v>7.63</v>
      </c>
      <c r="F51" s="11">
        <v>0.46</v>
      </c>
      <c r="G51" s="11">
        <f t="shared" si="5"/>
        <v>8.09</v>
      </c>
    </row>
    <row r="52" spans="1:7" ht="28.75" customHeight="1" x14ac:dyDescent="0.3">
      <c r="A52" s="8" t="s">
        <v>13</v>
      </c>
      <c r="B52" s="8">
        <f t="shared" si="4"/>
        <v>34</v>
      </c>
      <c r="C52" s="8" t="s">
        <v>39</v>
      </c>
      <c r="D52" s="14" t="s">
        <v>9</v>
      </c>
      <c r="E52" s="11">
        <v>3.82</v>
      </c>
      <c r="F52" s="11">
        <v>0.46</v>
      </c>
      <c r="G52" s="11">
        <f t="shared" si="5"/>
        <v>4.28</v>
      </c>
    </row>
    <row r="53" spans="1:7" ht="28.75" customHeight="1" x14ac:dyDescent="0.3">
      <c r="A53" s="8" t="s">
        <v>13</v>
      </c>
      <c r="B53" s="8">
        <f t="shared" si="4"/>
        <v>35</v>
      </c>
      <c r="C53" s="8" t="s">
        <v>40</v>
      </c>
      <c r="D53" s="14" t="s">
        <v>9</v>
      </c>
      <c r="E53" s="11">
        <v>3.82</v>
      </c>
      <c r="F53" s="11">
        <v>0.46</v>
      </c>
      <c r="G53" s="11">
        <f t="shared" si="5"/>
        <v>4.28</v>
      </c>
    </row>
    <row r="54" spans="1:7" ht="28.25" customHeight="1" x14ac:dyDescent="0.3">
      <c r="A54" s="8" t="s">
        <v>13</v>
      </c>
      <c r="B54" s="8">
        <f t="shared" si="4"/>
        <v>36</v>
      </c>
      <c r="C54" s="8" t="s">
        <v>41</v>
      </c>
      <c r="D54" s="14" t="s">
        <v>9</v>
      </c>
      <c r="E54" s="11">
        <v>3.82</v>
      </c>
      <c r="F54" s="11">
        <v>0.46</v>
      </c>
      <c r="G54" s="11">
        <f t="shared" si="5"/>
        <v>4.28</v>
      </c>
    </row>
    <row r="55" spans="1:7" ht="23" x14ac:dyDescent="0.3">
      <c r="A55" s="8" t="s">
        <v>13</v>
      </c>
      <c r="B55" s="8">
        <f t="shared" si="4"/>
        <v>37</v>
      </c>
      <c r="C55" s="15" t="s">
        <v>42</v>
      </c>
      <c r="D55" s="14" t="s">
        <v>9</v>
      </c>
      <c r="E55" s="11">
        <v>3.82</v>
      </c>
      <c r="F55" s="11">
        <v>0.46</v>
      </c>
      <c r="G55" s="11">
        <f t="shared" si="5"/>
        <v>4.28</v>
      </c>
    </row>
    <row r="56" spans="1:7" ht="44.4" customHeight="1" x14ac:dyDescent="0.3">
      <c r="A56" s="8" t="s">
        <v>13</v>
      </c>
      <c r="B56" s="8">
        <f t="shared" si="4"/>
        <v>38</v>
      </c>
      <c r="C56" s="8" t="s">
        <v>43</v>
      </c>
      <c r="D56" s="14" t="s">
        <v>9</v>
      </c>
      <c r="E56" s="11">
        <v>9.5299999999999994</v>
      </c>
      <c r="F56" s="11">
        <v>0.46</v>
      </c>
      <c r="G56" s="11">
        <f t="shared" si="5"/>
        <v>9.99</v>
      </c>
    </row>
    <row r="57" spans="1:7" ht="43.25" customHeight="1" x14ac:dyDescent="0.3">
      <c r="A57" s="8" t="s">
        <v>13</v>
      </c>
      <c r="B57" s="8">
        <f t="shared" si="4"/>
        <v>39</v>
      </c>
      <c r="C57" s="8" t="s">
        <v>44</v>
      </c>
      <c r="D57" s="14" t="s">
        <v>9</v>
      </c>
      <c r="E57" s="11">
        <v>5.71</v>
      </c>
      <c r="F57" s="11">
        <v>0.46</v>
      </c>
      <c r="G57" s="11">
        <f t="shared" si="5"/>
        <v>6.17</v>
      </c>
    </row>
    <row r="58" spans="1:7" ht="23" x14ac:dyDescent="0.3">
      <c r="A58" s="8" t="s">
        <v>13</v>
      </c>
      <c r="B58" s="8">
        <f t="shared" si="4"/>
        <v>40</v>
      </c>
      <c r="C58" s="8" t="s">
        <v>45</v>
      </c>
      <c r="D58" s="14" t="s">
        <v>9</v>
      </c>
      <c r="E58" s="11">
        <v>3.82</v>
      </c>
      <c r="F58" s="11">
        <v>0.46</v>
      </c>
      <c r="G58" s="11">
        <f t="shared" si="5"/>
        <v>4.28</v>
      </c>
    </row>
    <row r="59" spans="1:7" ht="30" customHeight="1" x14ac:dyDescent="0.3">
      <c r="A59" s="8" t="s">
        <v>13</v>
      </c>
      <c r="B59" s="8">
        <f t="shared" si="4"/>
        <v>41</v>
      </c>
      <c r="C59" s="8" t="s">
        <v>46</v>
      </c>
      <c r="D59" s="14" t="s">
        <v>9</v>
      </c>
      <c r="E59" s="11">
        <v>3.82</v>
      </c>
      <c r="F59" s="11">
        <v>0.46</v>
      </c>
      <c r="G59" s="11">
        <f t="shared" si="5"/>
        <v>4.28</v>
      </c>
    </row>
    <row r="60" spans="1:7" ht="18.649999999999999" customHeight="1" x14ac:dyDescent="0.3">
      <c r="A60" s="8" t="s">
        <v>13</v>
      </c>
      <c r="B60" s="8">
        <f t="shared" si="4"/>
        <v>42</v>
      </c>
      <c r="C60" s="8" t="s">
        <v>47</v>
      </c>
      <c r="D60" s="14" t="s">
        <v>9</v>
      </c>
      <c r="E60" s="11">
        <v>5.71</v>
      </c>
      <c r="F60" s="11">
        <v>0.46</v>
      </c>
      <c r="G60" s="11">
        <f t="shared" si="5"/>
        <v>6.17</v>
      </c>
    </row>
    <row r="61" spans="1:7" ht="30" customHeight="1" x14ac:dyDescent="0.3">
      <c r="A61" s="8" t="s">
        <v>13</v>
      </c>
      <c r="B61" s="8">
        <f t="shared" si="4"/>
        <v>43</v>
      </c>
      <c r="C61" s="8" t="s">
        <v>48</v>
      </c>
      <c r="D61" s="14" t="s">
        <v>9</v>
      </c>
      <c r="E61" s="11">
        <v>7.63</v>
      </c>
      <c r="F61" s="11">
        <v>0.46</v>
      </c>
      <c r="G61" s="11">
        <f t="shared" si="5"/>
        <v>8.09</v>
      </c>
    </row>
    <row r="62" spans="1:7" ht="56" x14ac:dyDescent="0.3">
      <c r="A62" s="8" t="s">
        <v>13</v>
      </c>
      <c r="B62" s="8">
        <f t="shared" si="4"/>
        <v>44</v>
      </c>
      <c r="C62" s="8" t="s">
        <v>49</v>
      </c>
      <c r="D62" s="14" t="s">
        <v>9</v>
      </c>
      <c r="E62" s="11">
        <v>7.63</v>
      </c>
      <c r="F62" s="11">
        <v>0.46</v>
      </c>
      <c r="G62" s="11">
        <f t="shared" si="5"/>
        <v>8.09</v>
      </c>
    </row>
    <row r="63" spans="1:7" ht="28" x14ac:dyDescent="0.3">
      <c r="A63" s="8" t="s">
        <v>13</v>
      </c>
      <c r="B63" s="8">
        <f t="shared" si="4"/>
        <v>45</v>
      </c>
      <c r="C63" s="8" t="s">
        <v>50</v>
      </c>
      <c r="D63" s="14" t="s">
        <v>9</v>
      </c>
      <c r="E63" s="11">
        <v>11.44</v>
      </c>
      <c r="F63" s="11">
        <v>0.46</v>
      </c>
      <c r="G63" s="11">
        <f t="shared" si="5"/>
        <v>11.9</v>
      </c>
    </row>
    <row r="64" spans="1:7" ht="41.4" customHeight="1" x14ac:dyDescent="0.3">
      <c r="A64" s="8" t="s">
        <v>13</v>
      </c>
      <c r="B64" s="8">
        <f t="shared" si="4"/>
        <v>46</v>
      </c>
      <c r="C64" s="8" t="s">
        <v>51</v>
      </c>
      <c r="D64" s="14" t="s">
        <v>9</v>
      </c>
      <c r="E64" s="11">
        <v>9.5299999999999994</v>
      </c>
      <c r="F64" s="11">
        <v>0.46</v>
      </c>
      <c r="G64" s="11">
        <f t="shared" si="5"/>
        <v>9.99</v>
      </c>
    </row>
    <row r="65" spans="1:7" ht="23" x14ac:dyDescent="0.3">
      <c r="A65" s="8" t="s">
        <v>13</v>
      </c>
      <c r="B65" s="8">
        <f t="shared" si="4"/>
        <v>47</v>
      </c>
      <c r="C65" s="15" t="s">
        <v>52</v>
      </c>
      <c r="D65" s="14" t="s">
        <v>9</v>
      </c>
      <c r="E65" s="11">
        <v>5.71</v>
      </c>
      <c r="F65" s="11">
        <v>0.46</v>
      </c>
      <c r="G65" s="11">
        <f t="shared" si="5"/>
        <v>6.17</v>
      </c>
    </row>
    <row r="66" spans="1:7" ht="30" customHeight="1" x14ac:dyDescent="0.3">
      <c r="A66" s="8" t="s">
        <v>13</v>
      </c>
      <c r="B66" s="8">
        <f t="shared" si="4"/>
        <v>48</v>
      </c>
      <c r="C66" s="8" t="s">
        <v>53</v>
      </c>
      <c r="D66" s="14" t="s">
        <v>9</v>
      </c>
      <c r="E66" s="11">
        <v>7.63</v>
      </c>
      <c r="F66" s="11">
        <v>0.46</v>
      </c>
      <c r="G66" s="11">
        <f t="shared" si="5"/>
        <v>8.09</v>
      </c>
    </row>
    <row r="67" spans="1:7" ht="42" x14ac:dyDescent="0.3">
      <c r="A67" s="8" t="s">
        <v>13</v>
      </c>
      <c r="B67" s="8">
        <f t="shared" si="4"/>
        <v>49</v>
      </c>
      <c r="C67" s="8" t="s">
        <v>54</v>
      </c>
      <c r="D67" s="14" t="s">
        <v>9</v>
      </c>
      <c r="E67" s="11">
        <v>3.82</v>
      </c>
      <c r="F67" s="11">
        <v>0.46</v>
      </c>
      <c r="G67" s="11">
        <f t="shared" si="5"/>
        <v>4.28</v>
      </c>
    </row>
    <row r="68" spans="1:7" ht="28.75" customHeight="1" x14ac:dyDescent="0.3">
      <c r="A68" s="8" t="s">
        <v>13</v>
      </c>
      <c r="B68" s="8">
        <f t="shared" si="4"/>
        <v>50</v>
      </c>
      <c r="C68" s="8" t="s">
        <v>55</v>
      </c>
      <c r="D68" s="14" t="s">
        <v>9</v>
      </c>
      <c r="E68" s="11">
        <v>3.82</v>
      </c>
      <c r="F68" s="11">
        <v>0.46</v>
      </c>
      <c r="G68" s="11">
        <f t="shared" si="5"/>
        <v>4.28</v>
      </c>
    </row>
    <row r="69" spans="1:7" ht="42" x14ac:dyDescent="0.3">
      <c r="A69" s="8" t="s">
        <v>13</v>
      </c>
      <c r="B69" s="8">
        <f t="shared" si="4"/>
        <v>51</v>
      </c>
      <c r="C69" s="8" t="s">
        <v>56</v>
      </c>
      <c r="D69" s="14" t="s">
        <v>9</v>
      </c>
      <c r="E69" s="11">
        <v>3.82</v>
      </c>
      <c r="F69" s="11">
        <v>0.46</v>
      </c>
      <c r="G69" s="11">
        <f t="shared" si="5"/>
        <v>4.28</v>
      </c>
    </row>
    <row r="70" spans="1:7" ht="23" x14ac:dyDescent="0.3">
      <c r="A70" s="8" t="s">
        <v>13</v>
      </c>
      <c r="B70" s="8">
        <f t="shared" si="4"/>
        <v>52</v>
      </c>
      <c r="C70" s="8" t="s">
        <v>57</v>
      </c>
      <c r="D70" s="14" t="s">
        <v>9</v>
      </c>
      <c r="E70" s="11">
        <v>3.82</v>
      </c>
      <c r="F70" s="11">
        <v>0.46</v>
      </c>
      <c r="G70" s="11">
        <f t="shared" si="5"/>
        <v>4.28</v>
      </c>
    </row>
    <row r="71" spans="1:7" ht="28" x14ac:dyDescent="0.3">
      <c r="A71" s="8" t="s">
        <v>13</v>
      </c>
      <c r="B71" s="8">
        <f t="shared" si="4"/>
        <v>53</v>
      </c>
      <c r="C71" s="8" t="s">
        <v>58</v>
      </c>
      <c r="D71" s="14" t="s">
        <v>9</v>
      </c>
      <c r="E71" s="11">
        <v>11.44</v>
      </c>
      <c r="F71" s="11">
        <v>0.46</v>
      </c>
      <c r="G71" s="11">
        <f t="shared" si="5"/>
        <v>11.9</v>
      </c>
    </row>
    <row r="72" spans="1:7" ht="23" x14ac:dyDescent="0.3">
      <c r="A72" s="8" t="s">
        <v>13</v>
      </c>
      <c r="B72" s="8">
        <f t="shared" si="4"/>
        <v>54</v>
      </c>
      <c r="C72" s="8" t="s">
        <v>59</v>
      </c>
      <c r="D72" s="14" t="s">
        <v>9</v>
      </c>
      <c r="E72" s="11">
        <v>19.059999999999999</v>
      </c>
      <c r="F72" s="11">
        <v>0.46</v>
      </c>
      <c r="G72" s="11">
        <f t="shared" si="5"/>
        <v>19.52</v>
      </c>
    </row>
    <row r="73" spans="1:7" ht="23" x14ac:dyDescent="0.3">
      <c r="A73" s="8" t="s">
        <v>13</v>
      </c>
      <c r="B73" s="8">
        <f t="shared" si="4"/>
        <v>55</v>
      </c>
      <c r="C73" s="8" t="s">
        <v>60</v>
      </c>
      <c r="D73" s="14" t="s">
        <v>9</v>
      </c>
      <c r="E73" s="11">
        <v>11.44</v>
      </c>
      <c r="F73" s="11">
        <v>0.46</v>
      </c>
      <c r="G73" s="11">
        <f t="shared" si="5"/>
        <v>11.9</v>
      </c>
    </row>
    <row r="74" spans="1:7" ht="23" x14ac:dyDescent="0.3">
      <c r="A74" s="8" t="s">
        <v>13</v>
      </c>
      <c r="B74" s="8">
        <f t="shared" si="4"/>
        <v>56</v>
      </c>
      <c r="C74" s="8" t="s">
        <v>61</v>
      </c>
      <c r="D74" s="14" t="s">
        <v>9</v>
      </c>
      <c r="E74" s="11">
        <v>15.24</v>
      </c>
      <c r="F74" s="11">
        <v>0.46</v>
      </c>
      <c r="G74" s="11">
        <f t="shared" si="5"/>
        <v>15.700000000000001</v>
      </c>
    </row>
    <row r="75" spans="1:7" ht="31.5" x14ac:dyDescent="0.3">
      <c r="A75" s="8" t="s">
        <v>18</v>
      </c>
      <c r="B75" s="8">
        <f t="shared" si="4"/>
        <v>57</v>
      </c>
      <c r="C75" s="8" t="s">
        <v>62</v>
      </c>
      <c r="D75" s="16" t="s">
        <v>63</v>
      </c>
      <c r="E75" s="11">
        <v>1.82</v>
      </c>
      <c r="F75" s="11">
        <v>0.18</v>
      </c>
      <c r="G75" s="11">
        <f t="shared" si="5"/>
        <v>2</v>
      </c>
    </row>
    <row r="76" spans="1:7" ht="23" x14ac:dyDescent="0.3">
      <c r="A76" s="8"/>
      <c r="B76" s="8">
        <f t="shared" si="4"/>
        <v>58</v>
      </c>
      <c r="C76" s="138" t="s">
        <v>172</v>
      </c>
      <c r="D76" s="14" t="s">
        <v>9</v>
      </c>
      <c r="E76" s="139">
        <v>4.51</v>
      </c>
      <c r="F76" s="265" t="s">
        <v>221</v>
      </c>
      <c r="G76" s="266"/>
    </row>
    <row r="77" spans="1:7" ht="23" x14ac:dyDescent="0.3">
      <c r="A77" s="8"/>
      <c r="B77" s="8">
        <f t="shared" si="4"/>
        <v>59</v>
      </c>
      <c r="C77" s="138" t="s">
        <v>170</v>
      </c>
      <c r="D77" s="14" t="s">
        <v>9</v>
      </c>
      <c r="E77" s="11">
        <v>6.8</v>
      </c>
      <c r="F77" s="11"/>
      <c r="G77" s="11"/>
    </row>
    <row r="78" spans="1:7" ht="15.5" x14ac:dyDescent="0.3">
      <c r="A78" s="18" t="s">
        <v>13</v>
      </c>
      <c r="B78" s="8"/>
      <c r="C78" s="25" t="s">
        <v>64</v>
      </c>
      <c r="D78" s="20"/>
      <c r="E78" s="129"/>
      <c r="F78" s="129"/>
      <c r="G78" s="129"/>
    </row>
    <row r="79" spans="1:7" ht="23" x14ac:dyDescent="0.3">
      <c r="A79" s="21" t="s">
        <v>13</v>
      </c>
      <c r="B79" s="8">
        <v>60</v>
      </c>
      <c r="C79" s="19" t="s">
        <v>65</v>
      </c>
      <c r="D79" s="22" t="s">
        <v>9</v>
      </c>
      <c r="E79" s="117">
        <v>2.98</v>
      </c>
      <c r="F79" s="117">
        <v>0.34</v>
      </c>
      <c r="G79" s="117">
        <f>E79+F79</f>
        <v>3.32</v>
      </c>
    </row>
    <row r="80" spans="1:7" ht="18" customHeight="1" x14ac:dyDescent="0.3">
      <c r="A80" s="23" t="s">
        <v>13</v>
      </c>
      <c r="B80" s="8">
        <f t="shared" si="4"/>
        <v>61</v>
      </c>
      <c r="C80" s="19" t="s">
        <v>66</v>
      </c>
      <c r="D80" s="22" t="s">
        <v>9</v>
      </c>
      <c r="E80" s="117">
        <v>4.49</v>
      </c>
      <c r="F80" s="117">
        <v>0.56000000000000005</v>
      </c>
      <c r="G80" s="117">
        <f t="shared" ref="G80:G130" si="6">E80+F80</f>
        <v>5.0500000000000007</v>
      </c>
    </row>
    <row r="81" spans="1:7" ht="23" x14ac:dyDescent="0.3">
      <c r="A81" s="23" t="s">
        <v>13</v>
      </c>
      <c r="B81" s="8">
        <f t="shared" si="4"/>
        <v>62</v>
      </c>
      <c r="C81" s="19" t="s">
        <v>67</v>
      </c>
      <c r="D81" s="22" t="s">
        <v>9</v>
      </c>
      <c r="E81" s="117">
        <v>6.24</v>
      </c>
      <c r="F81" s="117">
        <v>0.3</v>
      </c>
      <c r="G81" s="117">
        <f t="shared" si="6"/>
        <v>6.54</v>
      </c>
    </row>
    <row r="82" spans="1:7" ht="23" x14ac:dyDescent="0.3">
      <c r="A82" s="23" t="s">
        <v>13</v>
      </c>
      <c r="B82" s="8">
        <f t="shared" si="4"/>
        <v>63</v>
      </c>
      <c r="C82" s="24" t="s">
        <v>68</v>
      </c>
      <c r="D82" s="22" t="s">
        <v>9</v>
      </c>
      <c r="E82" s="117">
        <v>8.23</v>
      </c>
      <c r="F82" s="117">
        <v>0.44</v>
      </c>
      <c r="G82" s="117">
        <f t="shared" si="6"/>
        <v>8.67</v>
      </c>
    </row>
    <row r="83" spans="1:7" ht="23" x14ac:dyDescent="0.3">
      <c r="A83" s="23" t="s">
        <v>13</v>
      </c>
      <c r="B83" s="8">
        <f t="shared" si="4"/>
        <v>64</v>
      </c>
      <c r="C83" s="24" t="s">
        <v>69</v>
      </c>
      <c r="D83" s="22" t="s">
        <v>9</v>
      </c>
      <c r="E83" s="117">
        <v>5.95</v>
      </c>
      <c r="F83" s="117">
        <v>0.38</v>
      </c>
      <c r="G83" s="117">
        <f t="shared" si="6"/>
        <v>6.33</v>
      </c>
    </row>
    <row r="84" spans="1:7" ht="23" x14ac:dyDescent="0.3">
      <c r="A84" s="23" t="s">
        <v>13</v>
      </c>
      <c r="B84" s="8">
        <f t="shared" si="4"/>
        <v>65</v>
      </c>
      <c r="C84" s="24" t="s">
        <v>70</v>
      </c>
      <c r="D84" s="22" t="s">
        <v>9</v>
      </c>
      <c r="E84" s="117">
        <v>5.95</v>
      </c>
      <c r="F84" s="117">
        <v>0.38</v>
      </c>
      <c r="G84" s="117">
        <f t="shared" si="6"/>
        <v>6.33</v>
      </c>
    </row>
    <row r="85" spans="1:7" ht="23" x14ac:dyDescent="0.3">
      <c r="A85" s="23" t="s">
        <v>13</v>
      </c>
      <c r="B85" s="8">
        <f t="shared" si="4"/>
        <v>66</v>
      </c>
      <c r="C85" s="24" t="s">
        <v>71</v>
      </c>
      <c r="D85" s="22" t="s">
        <v>9</v>
      </c>
      <c r="E85" s="117">
        <v>4.49</v>
      </c>
      <c r="F85" s="117">
        <v>0.53</v>
      </c>
      <c r="G85" s="117">
        <f t="shared" si="6"/>
        <v>5.0200000000000005</v>
      </c>
    </row>
    <row r="86" spans="1:7" ht="23" x14ac:dyDescent="0.3">
      <c r="A86" s="23" t="s">
        <v>13</v>
      </c>
      <c r="B86" s="8">
        <f t="shared" si="4"/>
        <v>67</v>
      </c>
      <c r="C86" s="19" t="s">
        <v>72</v>
      </c>
      <c r="D86" s="22" t="s">
        <v>9</v>
      </c>
      <c r="E86" s="117">
        <v>5.97</v>
      </c>
      <c r="F86" s="117">
        <v>0.38</v>
      </c>
      <c r="G86" s="117">
        <f t="shared" si="6"/>
        <v>6.35</v>
      </c>
    </row>
    <row r="87" spans="1:7" ht="23" x14ac:dyDescent="0.3">
      <c r="A87" s="23" t="s">
        <v>13</v>
      </c>
      <c r="B87" s="8">
        <f t="shared" si="4"/>
        <v>68</v>
      </c>
      <c r="C87" s="19" t="s">
        <v>73</v>
      </c>
      <c r="D87" s="22" t="s">
        <v>9</v>
      </c>
      <c r="E87" s="117">
        <v>3.03</v>
      </c>
      <c r="F87" s="117">
        <v>0.34</v>
      </c>
      <c r="G87" s="117">
        <f t="shared" si="6"/>
        <v>3.3699999999999997</v>
      </c>
    </row>
    <row r="88" spans="1:7" ht="23" x14ac:dyDescent="0.3">
      <c r="A88" s="23" t="s">
        <v>13</v>
      </c>
      <c r="B88" s="8">
        <f t="shared" si="4"/>
        <v>69</v>
      </c>
      <c r="C88" s="19" t="s">
        <v>74</v>
      </c>
      <c r="D88" s="22" t="s">
        <v>9</v>
      </c>
      <c r="E88" s="117">
        <v>2.98</v>
      </c>
      <c r="F88" s="117">
        <v>0.34</v>
      </c>
      <c r="G88" s="117">
        <f t="shared" si="6"/>
        <v>3.32</v>
      </c>
    </row>
    <row r="89" spans="1:7" ht="23" x14ac:dyDescent="0.3">
      <c r="A89" s="23" t="s">
        <v>13</v>
      </c>
      <c r="B89" s="8">
        <f t="shared" si="4"/>
        <v>70</v>
      </c>
      <c r="C89" s="19" t="s">
        <v>75</v>
      </c>
      <c r="D89" s="22" t="s">
        <v>9</v>
      </c>
      <c r="E89" s="117">
        <v>4.47</v>
      </c>
      <c r="F89" s="117">
        <v>0.34</v>
      </c>
      <c r="G89" s="117">
        <f t="shared" si="6"/>
        <v>4.8099999999999996</v>
      </c>
    </row>
    <row r="90" spans="1:7" ht="23" x14ac:dyDescent="0.3">
      <c r="A90" s="23" t="s">
        <v>13</v>
      </c>
      <c r="B90" s="8">
        <f t="shared" si="4"/>
        <v>71</v>
      </c>
      <c r="C90" s="19" t="s">
        <v>76</v>
      </c>
      <c r="D90" s="22" t="s">
        <v>9</v>
      </c>
      <c r="E90" s="117">
        <v>3.07</v>
      </c>
      <c r="F90" s="117">
        <v>0.34</v>
      </c>
      <c r="G90" s="117">
        <f t="shared" si="6"/>
        <v>3.4099999999999997</v>
      </c>
    </row>
    <row r="91" spans="1:7" ht="17.399999999999999" customHeight="1" x14ac:dyDescent="0.3">
      <c r="A91" s="23" t="s">
        <v>13</v>
      </c>
      <c r="B91" s="8">
        <f t="shared" si="4"/>
        <v>72</v>
      </c>
      <c r="C91" s="19" t="s">
        <v>77</v>
      </c>
      <c r="D91" s="22" t="s">
        <v>9</v>
      </c>
      <c r="E91" s="117">
        <v>8.1300000000000008</v>
      </c>
      <c r="F91" s="117">
        <v>0.34</v>
      </c>
      <c r="G91" s="117">
        <f t="shared" si="6"/>
        <v>8.4700000000000006</v>
      </c>
    </row>
    <row r="92" spans="1:7" ht="23" x14ac:dyDescent="0.3">
      <c r="A92" s="23" t="s">
        <v>13</v>
      </c>
      <c r="B92" s="8">
        <f t="shared" si="4"/>
        <v>73</v>
      </c>
      <c r="C92" s="19" t="s">
        <v>78</v>
      </c>
      <c r="D92" s="22" t="s">
        <v>9</v>
      </c>
      <c r="E92" s="117">
        <v>4.55</v>
      </c>
      <c r="F92" s="117">
        <v>0.56000000000000005</v>
      </c>
      <c r="G92" s="117">
        <f t="shared" si="6"/>
        <v>5.1099999999999994</v>
      </c>
    </row>
    <row r="93" spans="1:7" ht="23" x14ac:dyDescent="0.3">
      <c r="A93" s="23" t="s">
        <v>13</v>
      </c>
      <c r="B93" s="8">
        <f t="shared" si="4"/>
        <v>74</v>
      </c>
      <c r="C93" s="19" t="s">
        <v>79</v>
      </c>
      <c r="D93" s="22" t="s">
        <v>9</v>
      </c>
      <c r="E93" s="117">
        <v>4.47</v>
      </c>
      <c r="F93" s="117">
        <v>0.34</v>
      </c>
      <c r="G93" s="117">
        <f t="shared" si="6"/>
        <v>4.8099999999999996</v>
      </c>
    </row>
    <row r="94" spans="1:7" ht="15.5" x14ac:dyDescent="0.3">
      <c r="A94" s="23" t="s">
        <v>12</v>
      </c>
      <c r="B94" s="8"/>
      <c r="C94" s="25" t="s">
        <v>80</v>
      </c>
      <c r="D94" s="22"/>
      <c r="E94" s="130"/>
      <c r="F94" s="117"/>
      <c r="G94" s="117"/>
    </row>
    <row r="95" spans="1:7" ht="23" x14ac:dyDescent="0.3">
      <c r="A95" s="23"/>
      <c r="B95" s="8">
        <v>75</v>
      </c>
      <c r="C95" s="79" t="s">
        <v>225</v>
      </c>
      <c r="D95" s="22" t="s">
        <v>9</v>
      </c>
      <c r="E95" s="117">
        <v>2.99</v>
      </c>
      <c r="F95" s="117">
        <v>0.34</v>
      </c>
      <c r="G95" s="117">
        <f t="shared" ref="G95" si="7">E95+F95</f>
        <v>3.33</v>
      </c>
    </row>
    <row r="96" spans="1:7" ht="18" customHeight="1" x14ac:dyDescent="0.3">
      <c r="A96" s="23" t="s">
        <v>12</v>
      </c>
      <c r="B96" s="8">
        <f>B95+1</f>
        <v>76</v>
      </c>
      <c r="C96" s="19" t="s">
        <v>82</v>
      </c>
      <c r="D96" s="22" t="s">
        <v>9</v>
      </c>
      <c r="E96" s="117">
        <v>3.03</v>
      </c>
      <c r="F96" s="117">
        <v>0.34</v>
      </c>
      <c r="G96" s="117">
        <f t="shared" si="6"/>
        <v>3.3699999999999997</v>
      </c>
    </row>
    <row r="97" spans="1:7" ht="31" x14ac:dyDescent="0.3">
      <c r="A97" s="23" t="s">
        <v>12</v>
      </c>
      <c r="B97" s="8">
        <f t="shared" si="4"/>
        <v>77</v>
      </c>
      <c r="C97" s="19" t="s">
        <v>83</v>
      </c>
      <c r="D97" s="22" t="s">
        <v>9</v>
      </c>
      <c r="E97" s="117">
        <v>6.06</v>
      </c>
      <c r="F97" s="117">
        <v>0.34</v>
      </c>
      <c r="G97" s="117">
        <f t="shared" si="6"/>
        <v>6.3999999999999995</v>
      </c>
    </row>
    <row r="98" spans="1:7" ht="23" x14ac:dyDescent="0.3">
      <c r="A98" s="23" t="s">
        <v>12</v>
      </c>
      <c r="B98" s="8">
        <f t="shared" si="4"/>
        <v>78</v>
      </c>
      <c r="C98" s="19" t="s">
        <v>84</v>
      </c>
      <c r="D98" s="22" t="s">
        <v>9</v>
      </c>
      <c r="E98" s="117">
        <v>6.01</v>
      </c>
      <c r="F98" s="117">
        <v>0.34</v>
      </c>
      <c r="G98" s="117">
        <f t="shared" si="6"/>
        <v>6.35</v>
      </c>
    </row>
    <row r="99" spans="1:7" ht="22.75" customHeight="1" x14ac:dyDescent="0.3">
      <c r="A99" s="23" t="s">
        <v>16</v>
      </c>
      <c r="B99" s="8"/>
      <c r="C99" s="25" t="s">
        <v>85</v>
      </c>
      <c r="D99" s="22"/>
      <c r="E99" s="117"/>
      <c r="F99" s="117"/>
      <c r="G99" s="117"/>
    </row>
    <row r="100" spans="1:7" ht="23" x14ac:dyDescent="0.3">
      <c r="A100" s="23" t="s">
        <v>16</v>
      </c>
      <c r="B100" s="8">
        <v>79</v>
      </c>
      <c r="C100" s="19" t="s">
        <v>86</v>
      </c>
      <c r="D100" s="22" t="s">
        <v>9</v>
      </c>
      <c r="E100" s="117">
        <v>5.94</v>
      </c>
      <c r="F100" s="117">
        <v>0.42</v>
      </c>
      <c r="G100" s="117">
        <f t="shared" si="6"/>
        <v>6.36</v>
      </c>
    </row>
    <row r="101" spans="1:7" ht="23" x14ac:dyDescent="0.3">
      <c r="A101" s="23" t="s">
        <v>16</v>
      </c>
      <c r="B101" s="8">
        <f t="shared" ref="B101:B153" si="8">B100+1</f>
        <v>80</v>
      </c>
      <c r="C101" s="19" t="s">
        <v>87</v>
      </c>
      <c r="D101" s="22" t="s">
        <v>9</v>
      </c>
      <c r="E101" s="117">
        <v>6.42</v>
      </c>
      <c r="F101" s="117">
        <v>0.34</v>
      </c>
      <c r="G101" s="117">
        <f t="shared" si="6"/>
        <v>6.76</v>
      </c>
    </row>
    <row r="102" spans="1:7" ht="23" x14ac:dyDescent="0.3">
      <c r="A102" s="23" t="s">
        <v>16</v>
      </c>
      <c r="B102" s="8">
        <f t="shared" si="8"/>
        <v>81</v>
      </c>
      <c r="C102" s="19" t="s">
        <v>88</v>
      </c>
      <c r="D102" s="22" t="s">
        <v>9</v>
      </c>
      <c r="E102" s="117">
        <v>7.09</v>
      </c>
      <c r="F102" s="117">
        <v>0.3</v>
      </c>
      <c r="G102" s="117">
        <f t="shared" si="6"/>
        <v>7.39</v>
      </c>
    </row>
    <row r="103" spans="1:7" ht="31" x14ac:dyDescent="0.3">
      <c r="A103" s="23" t="s">
        <v>16</v>
      </c>
      <c r="B103" s="8">
        <f t="shared" si="8"/>
        <v>82</v>
      </c>
      <c r="C103" s="19" t="s">
        <v>89</v>
      </c>
      <c r="D103" s="22" t="s">
        <v>9</v>
      </c>
      <c r="E103" s="117">
        <v>6.19</v>
      </c>
      <c r="F103" s="117">
        <v>0.3</v>
      </c>
      <c r="G103" s="117">
        <f t="shared" si="6"/>
        <v>6.49</v>
      </c>
    </row>
    <row r="104" spans="1:7" ht="15.5" x14ac:dyDescent="0.3">
      <c r="A104" s="23" t="s">
        <v>18</v>
      </c>
      <c r="B104" s="8"/>
      <c r="C104" s="25" t="s">
        <v>90</v>
      </c>
      <c r="D104" s="22"/>
      <c r="E104" s="130"/>
      <c r="F104" s="117"/>
      <c r="G104" s="117"/>
    </row>
    <row r="105" spans="1:7" ht="16.75" customHeight="1" x14ac:dyDescent="0.3">
      <c r="A105" s="23" t="s">
        <v>18</v>
      </c>
      <c r="B105" s="8">
        <v>83</v>
      </c>
      <c r="C105" s="19" t="s">
        <v>91</v>
      </c>
      <c r="D105" s="22" t="s">
        <v>81</v>
      </c>
      <c r="E105" s="117">
        <v>1.5</v>
      </c>
      <c r="F105" s="117">
        <v>0</v>
      </c>
      <c r="G105" s="117">
        <f t="shared" si="6"/>
        <v>1.5</v>
      </c>
    </row>
    <row r="106" spans="1:7" ht="23" x14ac:dyDescent="0.3">
      <c r="A106" s="23" t="s">
        <v>18</v>
      </c>
      <c r="B106" s="8">
        <f t="shared" si="8"/>
        <v>84</v>
      </c>
      <c r="C106" s="19" t="s">
        <v>92</v>
      </c>
      <c r="D106" s="22" t="s">
        <v>9</v>
      </c>
      <c r="E106" s="117">
        <v>3.3</v>
      </c>
      <c r="F106" s="117">
        <v>0.27</v>
      </c>
      <c r="G106" s="117">
        <f t="shared" si="6"/>
        <v>3.57</v>
      </c>
    </row>
    <row r="107" spans="1:7" ht="23" x14ac:dyDescent="0.3">
      <c r="A107" s="23" t="s">
        <v>18</v>
      </c>
      <c r="B107" s="8">
        <f t="shared" si="8"/>
        <v>85</v>
      </c>
      <c r="C107" s="19" t="s">
        <v>93</v>
      </c>
      <c r="D107" s="22" t="s">
        <v>9</v>
      </c>
      <c r="E107" s="117">
        <v>2.98</v>
      </c>
      <c r="F107" s="117">
        <v>0.17</v>
      </c>
      <c r="G107" s="117">
        <f t="shared" si="6"/>
        <v>3.15</v>
      </c>
    </row>
    <row r="108" spans="1:7" ht="16.25" customHeight="1" x14ac:dyDescent="0.3">
      <c r="A108" s="23" t="s">
        <v>18</v>
      </c>
      <c r="B108" s="8">
        <f t="shared" si="8"/>
        <v>86</v>
      </c>
      <c r="C108" s="19" t="s">
        <v>94</v>
      </c>
      <c r="D108" s="22" t="s">
        <v>81</v>
      </c>
      <c r="E108" s="117">
        <v>2.98</v>
      </c>
      <c r="F108" s="117">
        <v>0</v>
      </c>
      <c r="G108" s="117">
        <f t="shared" si="6"/>
        <v>2.98</v>
      </c>
    </row>
    <row r="109" spans="1:7" ht="16.75" customHeight="1" x14ac:dyDescent="0.3">
      <c r="A109" s="23" t="s">
        <v>18</v>
      </c>
      <c r="B109" s="8">
        <f t="shared" si="8"/>
        <v>87</v>
      </c>
      <c r="C109" s="19" t="s">
        <v>95</v>
      </c>
      <c r="D109" s="22" t="s">
        <v>96</v>
      </c>
      <c r="E109" s="117">
        <v>7.06</v>
      </c>
      <c r="F109" s="117">
        <v>0.54</v>
      </c>
      <c r="G109" s="117">
        <f t="shared" si="6"/>
        <v>7.6</v>
      </c>
    </row>
    <row r="110" spans="1:7" ht="23" x14ac:dyDescent="0.3">
      <c r="A110" s="23" t="s">
        <v>18</v>
      </c>
      <c r="B110" s="8">
        <f t="shared" si="8"/>
        <v>88</v>
      </c>
      <c r="C110" s="19" t="s">
        <v>97</v>
      </c>
      <c r="D110" s="22" t="s">
        <v>9</v>
      </c>
      <c r="E110" s="117">
        <v>1.5</v>
      </c>
      <c r="F110" s="117">
        <v>0.8</v>
      </c>
      <c r="G110" s="117">
        <f t="shared" si="6"/>
        <v>2.2999999999999998</v>
      </c>
    </row>
    <row r="111" spans="1:7" ht="23" x14ac:dyDescent="0.3">
      <c r="A111" s="23"/>
      <c r="B111" s="8">
        <f t="shared" si="8"/>
        <v>89</v>
      </c>
      <c r="C111" s="19" t="s">
        <v>113</v>
      </c>
      <c r="D111" s="22" t="s">
        <v>9</v>
      </c>
      <c r="E111" s="117">
        <v>1.02</v>
      </c>
      <c r="F111" s="117">
        <v>0.23</v>
      </c>
      <c r="G111" s="117">
        <f t="shared" si="6"/>
        <v>1.25</v>
      </c>
    </row>
    <row r="112" spans="1:7" ht="15.5" x14ac:dyDescent="0.3">
      <c r="A112" s="23" t="s">
        <v>20</v>
      </c>
      <c r="B112" s="8"/>
      <c r="C112" s="25" t="s">
        <v>98</v>
      </c>
      <c r="D112" s="22"/>
      <c r="E112" s="117"/>
      <c r="F112" s="117"/>
      <c r="G112" s="117"/>
    </row>
    <row r="113" spans="1:7" ht="23" x14ac:dyDescent="0.3">
      <c r="A113" s="23" t="s">
        <v>20</v>
      </c>
      <c r="B113" s="8">
        <v>90</v>
      </c>
      <c r="C113" s="19" t="s">
        <v>99</v>
      </c>
      <c r="D113" s="22" t="s">
        <v>9</v>
      </c>
      <c r="E113" s="117">
        <v>8.92</v>
      </c>
      <c r="F113" s="117">
        <v>0.47</v>
      </c>
      <c r="G113" s="117">
        <f t="shared" si="6"/>
        <v>9.39</v>
      </c>
    </row>
    <row r="114" spans="1:7" ht="31" x14ac:dyDescent="0.3">
      <c r="A114" s="23" t="s">
        <v>20</v>
      </c>
      <c r="B114" s="8">
        <f t="shared" si="8"/>
        <v>91</v>
      </c>
      <c r="C114" s="19" t="s">
        <v>100</v>
      </c>
      <c r="D114" s="22" t="s">
        <v>9</v>
      </c>
      <c r="E114" s="117">
        <v>3.19</v>
      </c>
      <c r="F114" s="117">
        <v>0.3</v>
      </c>
      <c r="G114" s="117">
        <f t="shared" si="6"/>
        <v>3.4899999999999998</v>
      </c>
    </row>
    <row r="115" spans="1:7" ht="23" x14ac:dyDescent="0.3">
      <c r="A115" s="23" t="s">
        <v>20</v>
      </c>
      <c r="B115" s="8">
        <f t="shared" si="8"/>
        <v>92</v>
      </c>
      <c r="C115" s="19" t="s">
        <v>101</v>
      </c>
      <c r="D115" s="22" t="s">
        <v>9</v>
      </c>
      <c r="E115" s="117">
        <v>6.36</v>
      </c>
      <c r="F115" s="117">
        <v>0.3</v>
      </c>
      <c r="G115" s="117">
        <f t="shared" si="6"/>
        <v>6.66</v>
      </c>
    </row>
    <row r="116" spans="1:7" ht="23" x14ac:dyDescent="0.3">
      <c r="A116" s="23" t="s">
        <v>20</v>
      </c>
      <c r="B116" s="8">
        <f t="shared" si="8"/>
        <v>93</v>
      </c>
      <c r="C116" s="19" t="s">
        <v>102</v>
      </c>
      <c r="D116" s="22" t="s">
        <v>9</v>
      </c>
      <c r="E116" s="117">
        <v>12.59</v>
      </c>
      <c r="F116" s="117">
        <v>0.41</v>
      </c>
      <c r="G116" s="117">
        <f t="shared" si="6"/>
        <v>13</v>
      </c>
    </row>
    <row r="117" spans="1:7" ht="23" x14ac:dyDescent="0.3">
      <c r="A117" s="23" t="s">
        <v>20</v>
      </c>
      <c r="B117" s="8">
        <f t="shared" si="8"/>
        <v>94</v>
      </c>
      <c r="C117" s="19" t="s">
        <v>189</v>
      </c>
      <c r="D117" s="22" t="s">
        <v>9</v>
      </c>
      <c r="E117" s="117">
        <v>2.98</v>
      </c>
      <c r="F117" s="117">
        <v>0.96</v>
      </c>
      <c r="G117" s="117">
        <f t="shared" si="6"/>
        <v>3.94</v>
      </c>
    </row>
    <row r="118" spans="1:7" ht="23" x14ac:dyDescent="0.3">
      <c r="A118" s="23" t="s">
        <v>20</v>
      </c>
      <c r="B118" s="8">
        <f t="shared" si="8"/>
        <v>95</v>
      </c>
      <c r="C118" s="19" t="s">
        <v>103</v>
      </c>
      <c r="D118" s="22" t="s">
        <v>9</v>
      </c>
      <c r="E118" s="117">
        <v>4.47</v>
      </c>
      <c r="F118" s="117">
        <v>0.45</v>
      </c>
      <c r="G118" s="117">
        <f t="shared" si="6"/>
        <v>4.92</v>
      </c>
    </row>
    <row r="119" spans="1:7" ht="23" x14ac:dyDescent="0.3">
      <c r="A119" s="23" t="s">
        <v>20</v>
      </c>
      <c r="B119" s="8">
        <f t="shared" si="8"/>
        <v>96</v>
      </c>
      <c r="C119" s="19" t="s">
        <v>104</v>
      </c>
      <c r="D119" s="22" t="s">
        <v>9</v>
      </c>
      <c r="E119" s="117">
        <v>4.8899999999999997</v>
      </c>
      <c r="F119" s="117">
        <v>0.45</v>
      </c>
      <c r="G119" s="117">
        <f t="shared" si="6"/>
        <v>5.34</v>
      </c>
    </row>
    <row r="120" spans="1:7" ht="23" x14ac:dyDescent="0.3">
      <c r="A120" s="23" t="s">
        <v>20</v>
      </c>
      <c r="B120" s="8">
        <f t="shared" si="8"/>
        <v>97</v>
      </c>
      <c r="C120" s="19" t="s">
        <v>105</v>
      </c>
      <c r="D120" s="22" t="s">
        <v>9</v>
      </c>
      <c r="E120" s="117">
        <v>4.93</v>
      </c>
      <c r="F120" s="117">
        <v>0.45</v>
      </c>
      <c r="G120" s="117">
        <f t="shared" si="6"/>
        <v>5.38</v>
      </c>
    </row>
    <row r="121" spans="1:7" ht="15.5" x14ac:dyDescent="0.3">
      <c r="A121" s="23" t="s">
        <v>22</v>
      </c>
      <c r="B121" s="8"/>
      <c r="C121" s="25" t="s">
        <v>106</v>
      </c>
      <c r="D121" s="22"/>
      <c r="E121" s="117"/>
      <c r="F121" s="117"/>
      <c r="G121" s="117"/>
    </row>
    <row r="122" spans="1:7" ht="33.65" customHeight="1" x14ac:dyDescent="0.3">
      <c r="A122" s="23" t="s">
        <v>22</v>
      </c>
      <c r="B122" s="8">
        <v>98</v>
      </c>
      <c r="C122" s="19" t="s">
        <v>107</v>
      </c>
      <c r="D122" s="22" t="s">
        <v>9</v>
      </c>
      <c r="E122" s="117">
        <v>4.7300000000000004</v>
      </c>
      <c r="F122" s="117">
        <v>1.17</v>
      </c>
      <c r="G122" s="117">
        <f t="shared" si="6"/>
        <v>5.9</v>
      </c>
    </row>
    <row r="123" spans="1:7" ht="23" x14ac:dyDescent="0.3">
      <c r="A123" s="23" t="s">
        <v>22</v>
      </c>
      <c r="B123" s="8">
        <f t="shared" si="8"/>
        <v>99</v>
      </c>
      <c r="C123" s="19" t="s">
        <v>108</v>
      </c>
      <c r="D123" s="22" t="s">
        <v>9</v>
      </c>
      <c r="E123" s="117">
        <v>6.04</v>
      </c>
      <c r="F123" s="117">
        <v>1.61</v>
      </c>
      <c r="G123" s="117">
        <f t="shared" si="6"/>
        <v>7.65</v>
      </c>
    </row>
    <row r="124" spans="1:7" ht="21" customHeight="1" x14ac:dyDescent="0.3">
      <c r="A124" s="23" t="s">
        <v>22</v>
      </c>
      <c r="B124" s="8">
        <f t="shared" si="8"/>
        <v>100</v>
      </c>
      <c r="C124" s="19" t="s">
        <v>109</v>
      </c>
      <c r="D124" s="22" t="s">
        <v>9</v>
      </c>
      <c r="E124" s="117">
        <v>5.91</v>
      </c>
      <c r="F124" s="117">
        <v>0.97</v>
      </c>
      <c r="G124" s="117">
        <f t="shared" si="6"/>
        <v>6.88</v>
      </c>
    </row>
    <row r="125" spans="1:7" ht="23" x14ac:dyDescent="0.3">
      <c r="A125" s="23" t="s">
        <v>22</v>
      </c>
      <c r="B125" s="8">
        <f t="shared" si="8"/>
        <v>101</v>
      </c>
      <c r="C125" s="19" t="s">
        <v>110</v>
      </c>
      <c r="D125" s="22" t="s">
        <v>9</v>
      </c>
      <c r="E125" s="117">
        <v>6.04</v>
      </c>
      <c r="F125" s="117">
        <v>0.45</v>
      </c>
      <c r="G125" s="117">
        <f t="shared" si="6"/>
        <v>6.49</v>
      </c>
    </row>
    <row r="126" spans="1:7" ht="15.5" x14ac:dyDescent="0.3">
      <c r="A126" s="23" t="s">
        <v>24</v>
      </c>
      <c r="B126" s="8"/>
      <c r="C126" s="25" t="s">
        <v>111</v>
      </c>
      <c r="D126" s="22"/>
      <c r="E126" s="117"/>
      <c r="F126" s="117"/>
      <c r="G126" s="117"/>
    </row>
    <row r="127" spans="1:7" ht="19.25" customHeight="1" x14ac:dyDescent="0.3">
      <c r="A127" s="23" t="s">
        <v>24</v>
      </c>
      <c r="B127" s="8">
        <v>102</v>
      </c>
      <c r="C127" s="19" t="s">
        <v>112</v>
      </c>
      <c r="D127" s="22" t="s">
        <v>9</v>
      </c>
      <c r="E127" s="117">
        <v>6.56</v>
      </c>
      <c r="F127" s="117">
        <v>0.67</v>
      </c>
      <c r="G127" s="117">
        <f t="shared" si="6"/>
        <v>7.2299999999999995</v>
      </c>
    </row>
    <row r="128" spans="1:7" ht="27" customHeight="1" x14ac:dyDescent="0.3">
      <c r="A128" s="23" t="s">
        <v>24</v>
      </c>
      <c r="B128" s="8">
        <f t="shared" si="8"/>
        <v>103</v>
      </c>
      <c r="C128" s="19" t="s">
        <v>228</v>
      </c>
      <c r="D128" s="22" t="s">
        <v>9</v>
      </c>
      <c r="E128" s="117">
        <v>14.73</v>
      </c>
      <c r="F128" s="117">
        <v>41.87</v>
      </c>
      <c r="G128" s="117">
        <f t="shared" si="6"/>
        <v>56.599999999999994</v>
      </c>
    </row>
    <row r="129" spans="1:7" ht="23" x14ac:dyDescent="0.3">
      <c r="A129" s="23" t="s">
        <v>24</v>
      </c>
      <c r="B129" s="8">
        <f t="shared" si="8"/>
        <v>104</v>
      </c>
      <c r="C129" s="19" t="s">
        <v>216</v>
      </c>
      <c r="D129" s="22" t="s">
        <v>171</v>
      </c>
      <c r="E129" s="117">
        <f>12.52/32*60</f>
        <v>23.474999999999998</v>
      </c>
      <c r="F129" s="117">
        <v>6.5</v>
      </c>
      <c r="G129" s="117">
        <f t="shared" si="6"/>
        <v>29.974999999999998</v>
      </c>
    </row>
    <row r="130" spans="1:7" ht="23" x14ac:dyDescent="0.3">
      <c r="A130" s="23" t="s">
        <v>24</v>
      </c>
      <c r="B130" s="8">
        <f t="shared" si="8"/>
        <v>105</v>
      </c>
      <c r="C130" s="19" t="s">
        <v>215</v>
      </c>
      <c r="D130" s="22" t="s">
        <v>9</v>
      </c>
      <c r="E130" s="117">
        <v>9.4</v>
      </c>
      <c r="F130" s="117">
        <v>1.3</v>
      </c>
      <c r="G130" s="117">
        <f t="shared" si="6"/>
        <v>10.700000000000001</v>
      </c>
    </row>
    <row r="131" spans="1:7" ht="15.5" x14ac:dyDescent="0.35">
      <c r="A131" s="80"/>
      <c r="B131" s="8">
        <f t="shared" si="8"/>
        <v>106</v>
      </c>
      <c r="C131" s="136" t="s">
        <v>220</v>
      </c>
      <c r="D131" s="137" t="s">
        <v>9</v>
      </c>
      <c r="E131" s="20">
        <v>3.37</v>
      </c>
      <c r="F131" s="118">
        <v>0.3</v>
      </c>
      <c r="G131" s="146">
        <f>E131+F131</f>
        <v>3.67</v>
      </c>
    </row>
    <row r="132" spans="1:7" ht="15.5" x14ac:dyDescent="0.3">
      <c r="A132" s="80"/>
      <c r="B132" s="8"/>
      <c r="C132" s="81" t="s">
        <v>155</v>
      </c>
      <c r="D132" s="82"/>
      <c r="E132" s="131"/>
      <c r="F132" s="132"/>
      <c r="G132" s="107"/>
    </row>
    <row r="133" spans="1:7" ht="46.5" x14ac:dyDescent="0.3">
      <c r="A133" s="80"/>
      <c r="B133" s="8">
        <v>107</v>
      </c>
      <c r="C133" s="59" t="s">
        <v>156</v>
      </c>
      <c r="D133" s="82" t="s">
        <v>9</v>
      </c>
      <c r="E133" s="117">
        <v>6.01</v>
      </c>
      <c r="F133" s="107">
        <f>E133/10000</f>
        <v>6.0099999999999997E-4</v>
      </c>
      <c r="G133" s="107">
        <f t="shared" ref="G133:G151" si="9">E133+F133</f>
        <v>6.0106009999999994</v>
      </c>
    </row>
    <row r="134" spans="1:7" ht="48" customHeight="1" x14ac:dyDescent="0.3">
      <c r="A134" s="80"/>
      <c r="B134" s="8">
        <f t="shared" si="8"/>
        <v>108</v>
      </c>
      <c r="C134" s="59" t="s">
        <v>157</v>
      </c>
      <c r="D134" s="135" t="s">
        <v>81</v>
      </c>
      <c r="E134" s="117">
        <v>3.61</v>
      </c>
      <c r="F134" s="107">
        <f t="shared" ref="F134:F151" si="10">E134/10000</f>
        <v>3.6099999999999999E-4</v>
      </c>
      <c r="G134" s="107">
        <f t="shared" si="9"/>
        <v>3.6103609999999997</v>
      </c>
    </row>
    <row r="135" spans="1:7" ht="38.4" customHeight="1" x14ac:dyDescent="0.3">
      <c r="A135" s="80"/>
      <c r="B135" s="8">
        <f t="shared" si="8"/>
        <v>109</v>
      </c>
      <c r="C135" s="59" t="s">
        <v>158</v>
      </c>
      <c r="D135" s="135" t="s">
        <v>81</v>
      </c>
      <c r="E135" s="117">
        <v>1.81</v>
      </c>
      <c r="F135" s="107">
        <f t="shared" si="10"/>
        <v>1.8100000000000001E-4</v>
      </c>
      <c r="G135" s="107">
        <f t="shared" si="9"/>
        <v>1.810181</v>
      </c>
    </row>
    <row r="136" spans="1:7" ht="46.75" customHeight="1" x14ac:dyDescent="0.3">
      <c r="A136" s="80"/>
      <c r="B136" s="8">
        <f t="shared" si="8"/>
        <v>110</v>
      </c>
      <c r="C136" s="59" t="s">
        <v>159</v>
      </c>
      <c r="D136" s="82" t="s">
        <v>9</v>
      </c>
      <c r="E136" s="117">
        <v>6.8</v>
      </c>
      <c r="F136" s="107">
        <f t="shared" si="10"/>
        <v>6.7999999999999994E-4</v>
      </c>
      <c r="G136" s="107">
        <f t="shared" si="9"/>
        <v>6.8006799999999998</v>
      </c>
    </row>
    <row r="137" spans="1:7" ht="46.5" x14ac:dyDescent="0.3">
      <c r="A137" s="80"/>
      <c r="B137" s="8">
        <f t="shared" si="8"/>
        <v>111</v>
      </c>
      <c r="C137" s="59" t="s">
        <v>160</v>
      </c>
      <c r="D137" s="144" t="s">
        <v>81</v>
      </c>
      <c r="E137" s="117">
        <v>3.61</v>
      </c>
      <c r="F137" s="107">
        <f t="shared" si="10"/>
        <v>3.6099999999999999E-4</v>
      </c>
      <c r="G137" s="107">
        <f t="shared" si="9"/>
        <v>3.6103609999999997</v>
      </c>
    </row>
    <row r="138" spans="1:7" ht="40.75" customHeight="1" x14ac:dyDescent="0.3">
      <c r="A138" s="80"/>
      <c r="B138" s="8">
        <f t="shared" si="8"/>
        <v>112</v>
      </c>
      <c r="C138" s="59" t="s">
        <v>158</v>
      </c>
      <c r="D138" s="144" t="s">
        <v>81</v>
      </c>
      <c r="E138" s="117">
        <v>2.2599999999999998</v>
      </c>
      <c r="F138" s="107">
        <f t="shared" si="10"/>
        <v>2.2599999999999999E-4</v>
      </c>
      <c r="G138" s="107">
        <f t="shared" si="9"/>
        <v>2.2602259999999998</v>
      </c>
    </row>
    <row r="139" spans="1:7" ht="34.25" customHeight="1" x14ac:dyDescent="0.3">
      <c r="A139" s="80"/>
      <c r="B139" s="8">
        <f t="shared" si="8"/>
        <v>113</v>
      </c>
      <c r="C139" s="59" t="s">
        <v>161</v>
      </c>
      <c r="D139" s="144" t="s">
        <v>9</v>
      </c>
      <c r="E139" s="117">
        <v>13.56</v>
      </c>
      <c r="F139" s="107">
        <f t="shared" si="10"/>
        <v>1.356E-3</v>
      </c>
      <c r="G139" s="107">
        <f t="shared" si="9"/>
        <v>13.561356</v>
      </c>
    </row>
    <row r="140" spans="1:7" ht="36.65" customHeight="1" x14ac:dyDescent="0.3">
      <c r="A140" s="80"/>
      <c r="B140" s="8">
        <f t="shared" si="8"/>
        <v>114</v>
      </c>
      <c r="C140" s="59" t="s">
        <v>162</v>
      </c>
      <c r="D140" s="144" t="s">
        <v>81</v>
      </c>
      <c r="E140" s="117">
        <v>6.33</v>
      </c>
      <c r="F140" s="107">
        <f t="shared" si="10"/>
        <v>6.3299999999999999E-4</v>
      </c>
      <c r="G140" s="107">
        <f t="shared" si="9"/>
        <v>6.3306329999999997</v>
      </c>
    </row>
    <row r="141" spans="1:7" ht="34" customHeight="1" x14ac:dyDescent="0.3">
      <c r="A141" s="80"/>
      <c r="B141" s="8">
        <f t="shared" si="8"/>
        <v>115</v>
      </c>
      <c r="C141" s="59" t="s">
        <v>158</v>
      </c>
      <c r="D141" s="144" t="s">
        <v>81</v>
      </c>
      <c r="E141" s="117">
        <v>3.61</v>
      </c>
      <c r="F141" s="107">
        <f t="shared" si="10"/>
        <v>3.6099999999999999E-4</v>
      </c>
      <c r="G141" s="107">
        <f t="shared" si="9"/>
        <v>3.6103609999999997</v>
      </c>
    </row>
    <row r="142" spans="1:7" ht="48" customHeight="1" x14ac:dyDescent="0.3">
      <c r="A142" s="80"/>
      <c r="B142" s="8">
        <f t="shared" si="8"/>
        <v>116</v>
      </c>
      <c r="C142" s="59" t="s">
        <v>163</v>
      </c>
      <c r="D142" s="144" t="s">
        <v>9</v>
      </c>
      <c r="E142" s="117">
        <v>13.56</v>
      </c>
      <c r="F142" s="107">
        <f t="shared" si="10"/>
        <v>1.356E-3</v>
      </c>
      <c r="G142" s="107">
        <f t="shared" si="9"/>
        <v>13.561356</v>
      </c>
    </row>
    <row r="143" spans="1:7" ht="51.65" customHeight="1" x14ac:dyDescent="0.3">
      <c r="A143" s="80"/>
      <c r="B143" s="8">
        <f t="shared" si="8"/>
        <v>117</v>
      </c>
      <c r="C143" s="59" t="s">
        <v>164</v>
      </c>
      <c r="D143" s="144" t="s">
        <v>81</v>
      </c>
      <c r="E143" s="117">
        <v>6.33</v>
      </c>
      <c r="F143" s="107">
        <f t="shared" si="10"/>
        <v>6.3299999999999999E-4</v>
      </c>
      <c r="G143" s="107">
        <f t="shared" si="9"/>
        <v>6.3306329999999997</v>
      </c>
    </row>
    <row r="144" spans="1:7" ht="36" customHeight="1" x14ac:dyDescent="0.3">
      <c r="A144" s="80"/>
      <c r="B144" s="8">
        <f t="shared" si="8"/>
        <v>118</v>
      </c>
      <c r="C144" s="59" t="s">
        <v>158</v>
      </c>
      <c r="D144" s="144" t="s">
        <v>81</v>
      </c>
      <c r="E144" s="117">
        <v>3.61</v>
      </c>
      <c r="F144" s="107">
        <f t="shared" si="10"/>
        <v>3.6099999999999999E-4</v>
      </c>
      <c r="G144" s="107">
        <f t="shared" si="9"/>
        <v>3.6103609999999997</v>
      </c>
    </row>
    <row r="145" spans="1:7" ht="31" x14ac:dyDescent="0.3">
      <c r="A145" s="80"/>
      <c r="B145" s="8">
        <f t="shared" si="8"/>
        <v>119</v>
      </c>
      <c r="C145" s="59" t="s">
        <v>165</v>
      </c>
      <c r="D145" s="144" t="s">
        <v>9</v>
      </c>
      <c r="E145" s="117">
        <v>13.56</v>
      </c>
      <c r="F145" s="107">
        <f t="shared" si="10"/>
        <v>1.356E-3</v>
      </c>
      <c r="G145" s="107">
        <f t="shared" si="9"/>
        <v>13.561356</v>
      </c>
    </row>
    <row r="146" spans="1:7" ht="28.25" customHeight="1" x14ac:dyDescent="0.3">
      <c r="A146" s="80"/>
      <c r="B146" s="8">
        <f t="shared" si="8"/>
        <v>120</v>
      </c>
      <c r="C146" s="59" t="s">
        <v>166</v>
      </c>
      <c r="D146" s="144" t="s">
        <v>81</v>
      </c>
      <c r="E146" s="117">
        <v>4.51</v>
      </c>
      <c r="F146" s="107">
        <f t="shared" si="10"/>
        <v>4.5099999999999996E-4</v>
      </c>
      <c r="G146" s="107">
        <f t="shared" si="9"/>
        <v>4.5104509999999998</v>
      </c>
    </row>
    <row r="147" spans="1:7" ht="27" customHeight="1" x14ac:dyDescent="0.3">
      <c r="A147" s="80"/>
      <c r="B147" s="8">
        <f t="shared" si="8"/>
        <v>121</v>
      </c>
      <c r="C147" s="59" t="s">
        <v>158</v>
      </c>
      <c r="D147" s="144" t="s">
        <v>81</v>
      </c>
      <c r="E147" s="117">
        <v>2.7</v>
      </c>
      <c r="F147" s="107">
        <f t="shared" si="10"/>
        <v>2.7E-4</v>
      </c>
      <c r="G147" s="107">
        <f t="shared" si="9"/>
        <v>2.7002700000000002</v>
      </c>
    </row>
    <row r="148" spans="1:7" ht="15.5" x14ac:dyDescent="0.3">
      <c r="A148" s="80"/>
      <c r="B148" s="8"/>
      <c r="C148" s="59" t="s">
        <v>167</v>
      </c>
      <c r="D148" s="82"/>
      <c r="E148" s="117"/>
      <c r="F148" s="107"/>
      <c r="G148" s="107"/>
    </row>
    <row r="149" spans="1:7" ht="31" x14ac:dyDescent="0.3">
      <c r="A149" s="80"/>
      <c r="B149" s="8">
        <v>122</v>
      </c>
      <c r="C149" s="59" t="s">
        <v>168</v>
      </c>
      <c r="D149" s="82" t="s">
        <v>9</v>
      </c>
      <c r="E149" s="117">
        <v>12.52</v>
      </c>
      <c r="F149" s="107">
        <f t="shared" si="10"/>
        <v>1.2519999999999999E-3</v>
      </c>
      <c r="G149" s="107">
        <f t="shared" si="9"/>
        <v>12.521251999999999</v>
      </c>
    </row>
    <row r="150" spans="1:7" ht="31.25" customHeight="1" x14ac:dyDescent="0.3">
      <c r="A150" s="80"/>
      <c r="B150" s="8">
        <f t="shared" si="8"/>
        <v>123</v>
      </c>
      <c r="C150" s="59" t="s">
        <v>169</v>
      </c>
      <c r="D150" s="82" t="s">
        <v>81</v>
      </c>
      <c r="E150" s="117">
        <v>5.84</v>
      </c>
      <c r="F150" s="107">
        <f t="shared" si="10"/>
        <v>5.8399999999999999E-4</v>
      </c>
      <c r="G150" s="107">
        <f t="shared" si="9"/>
        <v>5.8405839999999998</v>
      </c>
    </row>
    <row r="151" spans="1:7" ht="24.65" customHeight="1" x14ac:dyDescent="0.3">
      <c r="A151" s="80"/>
      <c r="B151" s="8">
        <f t="shared" si="8"/>
        <v>124</v>
      </c>
      <c r="C151" s="59" t="s">
        <v>158</v>
      </c>
      <c r="D151" s="82" t="s">
        <v>81</v>
      </c>
      <c r="E151" s="117">
        <v>3.34</v>
      </c>
      <c r="F151" s="107">
        <f t="shared" si="10"/>
        <v>3.3399999999999999E-4</v>
      </c>
      <c r="G151" s="107">
        <f t="shared" si="9"/>
        <v>3.3403339999999999</v>
      </c>
    </row>
    <row r="152" spans="1:7" ht="29" customHeight="1" x14ac:dyDescent="0.3">
      <c r="A152" s="80"/>
      <c r="B152" s="8">
        <f t="shared" si="8"/>
        <v>125</v>
      </c>
      <c r="C152" s="59" t="s">
        <v>170</v>
      </c>
      <c r="D152" s="82" t="s">
        <v>171</v>
      </c>
      <c r="E152" s="117">
        <v>4.51</v>
      </c>
      <c r="F152" s="107">
        <f>E152/10000</f>
        <v>4.5099999999999996E-4</v>
      </c>
      <c r="G152" s="107">
        <f>E152+F152</f>
        <v>4.5104509999999998</v>
      </c>
    </row>
    <row r="153" spans="1:7" ht="28.5" customHeight="1" x14ac:dyDescent="0.3">
      <c r="A153" s="80"/>
      <c r="B153" s="8">
        <f t="shared" si="8"/>
        <v>126</v>
      </c>
      <c r="C153" s="59" t="s">
        <v>172</v>
      </c>
      <c r="D153" s="82" t="s">
        <v>171</v>
      </c>
      <c r="E153" s="117">
        <v>6.8</v>
      </c>
      <c r="F153" s="107">
        <f>E153/10000</f>
        <v>6.7999999999999994E-4</v>
      </c>
      <c r="G153" s="107">
        <f>E153+F153</f>
        <v>6.8006799999999998</v>
      </c>
    </row>
    <row r="154" spans="1:7" ht="15.5" x14ac:dyDescent="0.3">
      <c r="B154" s="84"/>
      <c r="C154" s="112" t="s">
        <v>190</v>
      </c>
      <c r="D154" s="89"/>
      <c r="E154" s="132"/>
      <c r="F154" s="129"/>
      <c r="G154" s="129"/>
    </row>
    <row r="155" spans="1:7" ht="31.75" customHeight="1" x14ac:dyDescent="0.3">
      <c r="B155" s="76">
        <v>127</v>
      </c>
      <c r="C155" s="113" t="s">
        <v>191</v>
      </c>
      <c r="D155" s="77" t="s">
        <v>192</v>
      </c>
      <c r="E155" s="117">
        <v>38.89</v>
      </c>
      <c r="F155" s="129"/>
      <c r="G155" s="129"/>
    </row>
    <row r="156" spans="1:7" ht="47.4" customHeight="1" x14ac:dyDescent="0.3">
      <c r="B156" s="76">
        <f>B155+1</f>
        <v>128</v>
      </c>
      <c r="C156" s="113" t="s">
        <v>193</v>
      </c>
      <c r="D156" s="77" t="s">
        <v>192</v>
      </c>
      <c r="E156" s="117">
        <v>6.48</v>
      </c>
      <c r="F156" s="129"/>
      <c r="G156" s="129"/>
    </row>
    <row r="157" spans="1:7" ht="44.4" customHeight="1" x14ac:dyDescent="0.3">
      <c r="B157" s="76">
        <f t="shared" ref="B157:B162" si="11">B156+1</f>
        <v>129</v>
      </c>
      <c r="C157" s="113" t="s">
        <v>194</v>
      </c>
      <c r="D157" s="77" t="s">
        <v>192</v>
      </c>
      <c r="E157" s="117">
        <v>16.190000000000001</v>
      </c>
      <c r="F157" s="129"/>
      <c r="G157" s="129"/>
    </row>
    <row r="158" spans="1:7" ht="81" customHeight="1" x14ac:dyDescent="0.3">
      <c r="B158" s="76">
        <f t="shared" si="11"/>
        <v>130</v>
      </c>
      <c r="C158" s="113" t="s">
        <v>195</v>
      </c>
      <c r="D158" s="77" t="s">
        <v>192</v>
      </c>
      <c r="E158" s="117">
        <v>38.89</v>
      </c>
      <c r="F158" s="129"/>
      <c r="G158" s="129"/>
    </row>
    <row r="159" spans="1:7" ht="62.4" customHeight="1" x14ac:dyDescent="0.3">
      <c r="B159" s="76">
        <f t="shared" si="11"/>
        <v>131</v>
      </c>
      <c r="C159" s="113" t="s">
        <v>196</v>
      </c>
      <c r="D159" s="77" t="s">
        <v>192</v>
      </c>
      <c r="E159" s="117">
        <v>38.89</v>
      </c>
      <c r="F159" s="129"/>
      <c r="G159" s="129"/>
    </row>
    <row r="160" spans="1:7" ht="15.5" x14ac:dyDescent="0.3">
      <c r="B160" s="76">
        <f t="shared" si="11"/>
        <v>132</v>
      </c>
      <c r="C160" s="113" t="s">
        <v>197</v>
      </c>
      <c r="D160" s="91" t="s">
        <v>192</v>
      </c>
      <c r="E160" s="117">
        <v>16.190000000000001</v>
      </c>
      <c r="F160" s="129"/>
      <c r="G160" s="129"/>
    </row>
    <row r="161" spans="2:7" ht="15.5" x14ac:dyDescent="0.3">
      <c r="B161" s="76">
        <f t="shared" si="11"/>
        <v>133</v>
      </c>
      <c r="C161" s="141" t="s">
        <v>223</v>
      </c>
      <c r="D161" s="142" t="s">
        <v>192</v>
      </c>
      <c r="E161" s="117">
        <v>39.229999999999997</v>
      </c>
      <c r="F161" s="129"/>
      <c r="G161" s="129"/>
    </row>
    <row r="162" spans="2:7" ht="31" x14ac:dyDescent="0.3">
      <c r="B162" s="76">
        <f t="shared" si="11"/>
        <v>134</v>
      </c>
      <c r="C162" s="143" t="s">
        <v>224</v>
      </c>
      <c r="D162" s="142" t="s">
        <v>192</v>
      </c>
      <c r="E162" s="117">
        <v>26.16</v>
      </c>
      <c r="F162" s="129"/>
      <c r="G162" s="129"/>
    </row>
    <row r="163" spans="2:7" ht="15.5" x14ac:dyDescent="0.35">
      <c r="B163" s="73"/>
      <c r="C163" s="74" t="s">
        <v>198</v>
      </c>
      <c r="D163" s="75"/>
      <c r="E163" s="132"/>
      <c r="F163" s="129"/>
      <c r="G163" s="129"/>
    </row>
    <row r="164" spans="2:7" ht="19.75" customHeight="1" x14ac:dyDescent="0.3">
      <c r="B164" s="84">
        <v>135</v>
      </c>
      <c r="C164" s="23" t="s">
        <v>199</v>
      </c>
      <c r="D164" s="133" t="s">
        <v>9</v>
      </c>
      <c r="E164" s="105">
        <v>2.75</v>
      </c>
      <c r="F164" s="129"/>
      <c r="G164" s="129"/>
    </row>
    <row r="165" spans="2:7" ht="31" x14ac:dyDescent="0.3">
      <c r="B165" s="84">
        <f>B164+1</f>
        <v>136</v>
      </c>
      <c r="C165" s="23" t="s">
        <v>200</v>
      </c>
      <c r="D165" s="133" t="s">
        <v>9</v>
      </c>
      <c r="E165" s="105">
        <v>9.44</v>
      </c>
      <c r="F165" s="129"/>
      <c r="G165" s="129"/>
    </row>
    <row r="166" spans="2:7" ht="31" x14ac:dyDescent="0.3">
      <c r="B166" s="84">
        <f t="shared" ref="B166:B180" si="12">B165+1</f>
        <v>137</v>
      </c>
      <c r="C166" s="23" t="s">
        <v>201</v>
      </c>
      <c r="D166" s="133" t="s">
        <v>9</v>
      </c>
      <c r="E166" s="105">
        <v>14.16</v>
      </c>
      <c r="F166" s="129"/>
      <c r="G166" s="129"/>
    </row>
    <row r="167" spans="2:7" ht="31" x14ac:dyDescent="0.3">
      <c r="B167" s="84">
        <f t="shared" si="12"/>
        <v>138</v>
      </c>
      <c r="C167" s="23" t="s">
        <v>202</v>
      </c>
      <c r="D167" s="133" t="s">
        <v>9</v>
      </c>
      <c r="E167" s="105">
        <v>26.73</v>
      </c>
      <c r="F167" s="129"/>
      <c r="G167" s="129"/>
    </row>
    <row r="168" spans="2:7" ht="15.5" x14ac:dyDescent="0.3">
      <c r="B168" s="84">
        <f t="shared" si="12"/>
        <v>139</v>
      </c>
      <c r="C168" s="23" t="s">
        <v>203</v>
      </c>
      <c r="D168" s="134" t="s">
        <v>9</v>
      </c>
      <c r="E168" s="105">
        <v>2.2999999999999998</v>
      </c>
      <c r="F168" s="129"/>
      <c r="G168" s="129"/>
    </row>
    <row r="169" spans="2:7" ht="31" x14ac:dyDescent="0.3">
      <c r="B169" s="84">
        <f t="shared" si="12"/>
        <v>140</v>
      </c>
      <c r="C169" s="23" t="s">
        <v>204</v>
      </c>
      <c r="D169" s="133" t="s">
        <v>9</v>
      </c>
      <c r="E169" s="105">
        <v>4.93</v>
      </c>
      <c r="F169" s="129"/>
      <c r="G169" s="129"/>
    </row>
    <row r="170" spans="2:7" ht="18.649999999999999" customHeight="1" x14ac:dyDescent="0.3">
      <c r="B170" s="84">
        <f t="shared" si="12"/>
        <v>141</v>
      </c>
      <c r="C170" s="23" t="s">
        <v>205</v>
      </c>
      <c r="D170" s="134" t="s">
        <v>9</v>
      </c>
      <c r="E170" s="105">
        <v>2.2999999999999998</v>
      </c>
      <c r="F170" s="129"/>
      <c r="G170" s="129"/>
    </row>
    <row r="171" spans="2:7" ht="16.75" customHeight="1" x14ac:dyDescent="0.3">
      <c r="B171" s="84">
        <f t="shared" si="12"/>
        <v>142</v>
      </c>
      <c r="C171" s="23" t="s">
        <v>206</v>
      </c>
      <c r="D171" s="134" t="s">
        <v>9</v>
      </c>
      <c r="E171" s="105">
        <v>25.21</v>
      </c>
      <c r="F171" s="129"/>
      <c r="G171" s="129"/>
    </row>
    <row r="172" spans="2:7" ht="15.5" x14ac:dyDescent="0.3">
      <c r="B172" s="84"/>
      <c r="C172" s="78" t="s">
        <v>207</v>
      </c>
      <c r="D172" s="114"/>
      <c r="E172" s="105"/>
      <c r="F172" s="129"/>
      <c r="G172" s="129"/>
    </row>
    <row r="173" spans="2:7" ht="16.75" customHeight="1" x14ac:dyDescent="0.3">
      <c r="B173" s="84">
        <f>B171+1</f>
        <v>143</v>
      </c>
      <c r="C173" s="115" t="s">
        <v>208</v>
      </c>
      <c r="D173" s="134" t="s">
        <v>9</v>
      </c>
      <c r="E173" s="105">
        <v>6.58</v>
      </c>
      <c r="F173" s="129"/>
      <c r="G173" s="129"/>
    </row>
    <row r="174" spans="2:7" ht="21.65" customHeight="1" x14ac:dyDescent="0.3">
      <c r="B174" s="84">
        <f t="shared" si="12"/>
        <v>144</v>
      </c>
      <c r="C174" s="115" t="s">
        <v>209</v>
      </c>
      <c r="D174" s="134" t="s">
        <v>9</v>
      </c>
      <c r="E174" s="105">
        <v>3.29</v>
      </c>
      <c r="F174" s="129"/>
      <c r="G174" s="129"/>
    </row>
    <row r="175" spans="2:7" ht="19.25" customHeight="1" x14ac:dyDescent="0.3">
      <c r="B175" s="84">
        <f t="shared" si="12"/>
        <v>145</v>
      </c>
      <c r="C175" s="115" t="s">
        <v>210</v>
      </c>
      <c r="D175" s="134" t="s">
        <v>9</v>
      </c>
      <c r="E175" s="105">
        <v>19.73</v>
      </c>
      <c r="F175" s="129"/>
      <c r="G175" s="129"/>
    </row>
    <row r="176" spans="2:7" ht="16.25" customHeight="1" x14ac:dyDescent="0.3">
      <c r="B176" s="84">
        <f t="shared" si="12"/>
        <v>146</v>
      </c>
      <c r="C176" s="115" t="s">
        <v>211</v>
      </c>
      <c r="D176" s="134" t="s">
        <v>9</v>
      </c>
      <c r="E176" s="105">
        <v>3.29</v>
      </c>
      <c r="F176" s="129"/>
      <c r="G176" s="129"/>
    </row>
    <row r="177" spans="2:7" ht="19.25" customHeight="1" x14ac:dyDescent="0.3">
      <c r="B177" s="84">
        <f t="shared" si="12"/>
        <v>147</v>
      </c>
      <c r="C177" s="115" t="s">
        <v>212</v>
      </c>
      <c r="D177" s="134" t="s">
        <v>9</v>
      </c>
      <c r="E177" s="105">
        <v>3.29</v>
      </c>
      <c r="F177" s="129"/>
      <c r="G177" s="129"/>
    </row>
    <row r="178" spans="2:7" ht="19.75" customHeight="1" x14ac:dyDescent="0.3">
      <c r="B178" s="84">
        <f t="shared" si="12"/>
        <v>148</v>
      </c>
      <c r="C178" s="115" t="s">
        <v>213</v>
      </c>
      <c r="D178" s="134" t="s">
        <v>9</v>
      </c>
      <c r="E178" s="105">
        <v>1.31</v>
      </c>
      <c r="F178" s="129"/>
      <c r="G178" s="129"/>
    </row>
    <row r="179" spans="2:7" ht="27.5" customHeight="1" x14ac:dyDescent="0.3">
      <c r="B179" s="140">
        <f t="shared" si="12"/>
        <v>149</v>
      </c>
      <c r="C179" s="145" t="s">
        <v>188</v>
      </c>
      <c r="D179" s="93" t="s">
        <v>154</v>
      </c>
      <c r="E179" s="117">
        <v>2.64</v>
      </c>
      <c r="F179" s="107">
        <v>1.76</v>
      </c>
      <c r="G179" s="107">
        <f>E179+F179</f>
        <v>4.4000000000000004</v>
      </c>
    </row>
    <row r="180" spans="2:7" ht="26.5" customHeight="1" x14ac:dyDescent="0.3">
      <c r="B180" s="140">
        <f t="shared" si="12"/>
        <v>150</v>
      </c>
      <c r="C180" s="94" t="s">
        <v>227</v>
      </c>
      <c r="D180" s="93" t="s">
        <v>154</v>
      </c>
      <c r="E180" s="117">
        <v>6.01</v>
      </c>
      <c r="F180" s="107">
        <v>4.54</v>
      </c>
      <c r="G180" s="107">
        <f>E180+F180</f>
        <v>10.55</v>
      </c>
    </row>
    <row r="181" spans="2:7" ht="37.5" customHeight="1" x14ac:dyDescent="0.3">
      <c r="C181" s="119" t="s">
        <v>143</v>
      </c>
      <c r="D181" s="120"/>
      <c r="E181" s="121"/>
      <c r="F181" s="121" t="s">
        <v>144</v>
      </c>
      <c r="G181" s="122"/>
    </row>
    <row r="182" spans="2:7" ht="14" x14ac:dyDescent="0.3">
      <c r="C182" s="123"/>
      <c r="D182" s="124"/>
      <c r="E182" s="125"/>
      <c r="F182" s="125"/>
      <c r="G182" s="122"/>
    </row>
    <row r="183" spans="2:7" ht="14" x14ac:dyDescent="0.3">
      <c r="C183" s="119" t="s">
        <v>145</v>
      </c>
      <c r="D183" s="120"/>
      <c r="E183" s="121"/>
      <c r="F183" s="121" t="s">
        <v>146</v>
      </c>
      <c r="G183" s="122"/>
    </row>
    <row r="185" spans="2:7" ht="18" x14ac:dyDescent="0.3">
      <c r="B185" s="76"/>
      <c r="C185" s="94"/>
      <c r="D185" s="93"/>
      <c r="E185" s="219"/>
      <c r="F185" s="220"/>
      <c r="G185" s="220"/>
    </row>
    <row r="186" spans="2:7" ht="15.5" x14ac:dyDescent="0.3">
      <c r="B186" s="76">
        <f>B182+1</f>
        <v>1</v>
      </c>
      <c r="C186" s="76" t="s">
        <v>238</v>
      </c>
      <c r="D186" s="177" t="s">
        <v>239</v>
      </c>
      <c r="E186" s="176">
        <v>16.78</v>
      </c>
      <c r="F186" s="176">
        <v>0.19</v>
      </c>
      <c r="G186" s="176">
        <f>F186+E186</f>
        <v>16.970000000000002</v>
      </c>
    </row>
    <row r="187" spans="2:7" ht="15.5" x14ac:dyDescent="0.3">
      <c r="B187" s="76">
        <f>B186+1</f>
        <v>2</v>
      </c>
      <c r="C187" s="76" t="s">
        <v>240</v>
      </c>
      <c r="D187" s="177" t="s">
        <v>239</v>
      </c>
      <c r="E187" s="126">
        <v>10.07</v>
      </c>
      <c r="F187" s="176">
        <v>0.19</v>
      </c>
      <c r="G187" s="176">
        <f t="shared" ref="G187:G213" si="13">F187+E187</f>
        <v>10.26</v>
      </c>
    </row>
    <row r="188" spans="2:7" ht="15.5" x14ac:dyDescent="0.3">
      <c r="B188" s="76"/>
      <c r="C188" s="178" t="s">
        <v>198</v>
      </c>
      <c r="D188" s="177"/>
      <c r="E188" s="179"/>
      <c r="F188" s="176"/>
      <c r="G188" s="176"/>
    </row>
    <row r="189" spans="2:7" ht="15.5" x14ac:dyDescent="0.3">
      <c r="B189" s="76">
        <f>B187+1</f>
        <v>3</v>
      </c>
      <c r="C189" s="76" t="s">
        <v>241</v>
      </c>
      <c r="D189" s="180" t="s">
        <v>242</v>
      </c>
      <c r="E189" s="126">
        <v>5.46</v>
      </c>
      <c r="F189" s="176">
        <v>0.22</v>
      </c>
      <c r="G189" s="176">
        <f t="shared" si="13"/>
        <v>5.68</v>
      </c>
    </row>
    <row r="190" spans="2:7" ht="15.5" x14ac:dyDescent="0.3">
      <c r="B190" s="76">
        <f>B189+1</f>
        <v>4</v>
      </c>
      <c r="C190" s="76" t="s">
        <v>243</v>
      </c>
      <c r="D190" s="180" t="s">
        <v>242</v>
      </c>
      <c r="E190" s="126">
        <v>14.53</v>
      </c>
      <c r="F190" s="176">
        <v>0.38</v>
      </c>
      <c r="G190" s="176">
        <f t="shared" si="13"/>
        <v>14.91</v>
      </c>
    </row>
    <row r="191" spans="2:7" ht="15.5" x14ac:dyDescent="0.3">
      <c r="B191" s="76">
        <f>B190+1</f>
        <v>5</v>
      </c>
      <c r="C191" s="76" t="s">
        <v>244</v>
      </c>
      <c r="D191" s="180" t="s">
        <v>242</v>
      </c>
      <c r="E191" s="126">
        <v>27.26</v>
      </c>
      <c r="F191" s="176">
        <v>0.61</v>
      </c>
      <c r="G191" s="176">
        <f t="shared" si="13"/>
        <v>27.87</v>
      </c>
    </row>
    <row r="192" spans="2:7" ht="31" x14ac:dyDescent="0.3">
      <c r="B192" s="76">
        <f t="shared" ref="B192:B211" si="14">B191+1</f>
        <v>6</v>
      </c>
      <c r="C192" s="76" t="s">
        <v>245</v>
      </c>
      <c r="D192" s="180" t="s">
        <v>242</v>
      </c>
      <c r="E192" s="126">
        <v>13.62</v>
      </c>
      <c r="F192" s="176">
        <v>2.5499999999999998</v>
      </c>
      <c r="G192" s="175">
        <f t="shared" si="13"/>
        <v>16.169999999999998</v>
      </c>
    </row>
    <row r="193" spans="2:7" ht="15.5" x14ac:dyDescent="0.3">
      <c r="B193" s="76">
        <f t="shared" si="14"/>
        <v>7</v>
      </c>
      <c r="C193" s="76" t="s">
        <v>246</v>
      </c>
      <c r="D193" s="180" t="s">
        <v>242</v>
      </c>
      <c r="E193" s="126">
        <v>22.71</v>
      </c>
      <c r="F193" s="176">
        <v>1.69</v>
      </c>
      <c r="G193" s="176">
        <f t="shared" si="13"/>
        <v>24.400000000000002</v>
      </c>
    </row>
    <row r="194" spans="2:7" ht="15.5" x14ac:dyDescent="0.3">
      <c r="B194" s="76">
        <f t="shared" si="14"/>
        <v>8</v>
      </c>
      <c r="C194" s="76" t="s">
        <v>247</v>
      </c>
      <c r="D194" s="180" t="s">
        <v>242</v>
      </c>
      <c r="E194" s="126">
        <v>22.71</v>
      </c>
      <c r="F194" s="176">
        <v>0.16</v>
      </c>
      <c r="G194" s="176">
        <f t="shared" si="13"/>
        <v>22.87</v>
      </c>
    </row>
    <row r="195" spans="2:7" ht="15.5" x14ac:dyDescent="0.3">
      <c r="B195" s="76">
        <f t="shared" si="14"/>
        <v>9</v>
      </c>
      <c r="C195" s="76" t="s">
        <v>248</v>
      </c>
      <c r="D195" s="180" t="s">
        <v>242</v>
      </c>
      <c r="E195" s="126">
        <v>23.62</v>
      </c>
      <c r="F195" s="176">
        <v>0.15</v>
      </c>
      <c r="G195" s="176">
        <f t="shared" si="13"/>
        <v>23.77</v>
      </c>
    </row>
    <row r="196" spans="2:7" ht="31" x14ac:dyDescent="0.3">
      <c r="B196" s="76">
        <f t="shared" si="14"/>
        <v>10</v>
      </c>
      <c r="C196" s="76" t="s">
        <v>249</v>
      </c>
      <c r="D196" s="180" t="s">
        <v>242</v>
      </c>
      <c r="E196" s="126">
        <v>13.62</v>
      </c>
      <c r="F196" s="176">
        <v>4.04</v>
      </c>
      <c r="G196" s="176">
        <f t="shared" si="13"/>
        <v>17.66</v>
      </c>
    </row>
    <row r="197" spans="2:7" ht="15.5" x14ac:dyDescent="0.3">
      <c r="B197" s="76">
        <f t="shared" si="14"/>
        <v>11</v>
      </c>
      <c r="C197" s="76" t="s">
        <v>250</v>
      </c>
      <c r="D197" s="180" t="s">
        <v>242</v>
      </c>
      <c r="E197" s="126">
        <v>4.55</v>
      </c>
      <c r="F197" s="176">
        <v>0.15</v>
      </c>
      <c r="G197" s="176">
        <f t="shared" si="13"/>
        <v>4.7</v>
      </c>
    </row>
    <row r="198" spans="2:7" ht="31" x14ac:dyDescent="0.3">
      <c r="B198" s="76">
        <f t="shared" si="14"/>
        <v>12</v>
      </c>
      <c r="C198" s="76" t="s">
        <v>251</v>
      </c>
      <c r="D198" s="180" t="s">
        <v>242</v>
      </c>
      <c r="E198" s="126">
        <v>18.170000000000002</v>
      </c>
      <c r="F198" s="176">
        <v>1.48</v>
      </c>
      <c r="G198" s="176">
        <f t="shared" si="13"/>
        <v>19.650000000000002</v>
      </c>
    </row>
    <row r="199" spans="2:7" ht="31" x14ac:dyDescent="0.3">
      <c r="B199" s="76">
        <f t="shared" si="14"/>
        <v>13</v>
      </c>
      <c r="C199" s="76" t="s">
        <v>252</v>
      </c>
      <c r="D199" s="180" t="s">
        <v>242</v>
      </c>
      <c r="E199" s="126">
        <v>7.25</v>
      </c>
      <c r="F199" s="176">
        <v>0.17</v>
      </c>
      <c r="G199" s="176">
        <f t="shared" si="13"/>
        <v>7.42</v>
      </c>
    </row>
    <row r="200" spans="2:7" ht="15.5" x14ac:dyDescent="0.3">
      <c r="B200" s="76">
        <f t="shared" si="14"/>
        <v>14</v>
      </c>
      <c r="C200" s="76" t="s">
        <v>253</v>
      </c>
      <c r="D200" s="180" t="s">
        <v>242</v>
      </c>
      <c r="E200" s="126">
        <v>13.62</v>
      </c>
      <c r="F200" s="176">
        <v>1.02</v>
      </c>
      <c r="G200" s="176">
        <f t="shared" si="13"/>
        <v>14.639999999999999</v>
      </c>
    </row>
    <row r="201" spans="2:7" ht="15.5" x14ac:dyDescent="0.3">
      <c r="B201" s="76">
        <f t="shared" si="14"/>
        <v>15</v>
      </c>
      <c r="C201" s="76" t="s">
        <v>254</v>
      </c>
      <c r="D201" s="180" t="s">
        <v>242</v>
      </c>
      <c r="E201" s="126">
        <v>31.81</v>
      </c>
      <c r="F201" s="175">
        <v>0.71</v>
      </c>
      <c r="G201" s="176">
        <f t="shared" si="13"/>
        <v>32.519999999999996</v>
      </c>
    </row>
    <row r="202" spans="2:7" ht="31" x14ac:dyDescent="0.3">
      <c r="B202" s="76">
        <f t="shared" si="14"/>
        <v>16</v>
      </c>
      <c r="C202" s="76" t="s">
        <v>255</v>
      </c>
      <c r="D202" s="180" t="s">
        <v>242</v>
      </c>
      <c r="E202" s="126">
        <v>9.07</v>
      </c>
      <c r="F202" s="175">
        <v>0.72</v>
      </c>
      <c r="G202" s="176">
        <f t="shared" si="13"/>
        <v>9.7900000000000009</v>
      </c>
    </row>
    <row r="203" spans="2:7" ht="15.5" x14ac:dyDescent="0.3">
      <c r="B203" s="76">
        <f t="shared" si="14"/>
        <v>17</v>
      </c>
      <c r="C203" s="76" t="s">
        <v>256</v>
      </c>
      <c r="D203" s="180" t="s">
        <v>242</v>
      </c>
      <c r="E203" s="126">
        <v>18.170000000000002</v>
      </c>
      <c r="F203" s="175">
        <v>1.34</v>
      </c>
      <c r="G203" s="176">
        <f t="shared" si="13"/>
        <v>19.510000000000002</v>
      </c>
    </row>
    <row r="204" spans="2:7" ht="15.5" x14ac:dyDescent="0.3">
      <c r="B204" s="76">
        <f t="shared" si="14"/>
        <v>18</v>
      </c>
      <c r="C204" s="76" t="s">
        <v>257</v>
      </c>
      <c r="D204" s="180" t="s">
        <v>242</v>
      </c>
      <c r="E204" s="126">
        <v>18.170000000000002</v>
      </c>
      <c r="F204" s="175">
        <v>1.38</v>
      </c>
      <c r="G204" s="176">
        <f t="shared" si="13"/>
        <v>19.55</v>
      </c>
    </row>
    <row r="205" spans="2:7" ht="15.5" x14ac:dyDescent="0.3">
      <c r="B205" s="76">
        <f t="shared" si="14"/>
        <v>19</v>
      </c>
      <c r="C205" s="76" t="s">
        <v>258</v>
      </c>
      <c r="D205" s="180" t="s">
        <v>242</v>
      </c>
      <c r="E205" s="126">
        <v>4.55</v>
      </c>
      <c r="F205" s="175">
        <v>2.2999999999999998</v>
      </c>
      <c r="G205" s="176">
        <f t="shared" si="13"/>
        <v>6.85</v>
      </c>
    </row>
    <row r="206" spans="2:7" ht="15.5" x14ac:dyDescent="0.3">
      <c r="B206" s="76">
        <f t="shared" si="14"/>
        <v>20</v>
      </c>
      <c r="C206" s="76" t="s">
        <v>259</v>
      </c>
      <c r="D206" s="180" t="s">
        <v>242</v>
      </c>
      <c r="E206" s="126">
        <v>13.62</v>
      </c>
      <c r="F206" s="175">
        <v>0.82</v>
      </c>
      <c r="G206" s="176">
        <f t="shared" si="13"/>
        <v>14.44</v>
      </c>
    </row>
    <row r="207" spans="2:7" ht="15.5" x14ac:dyDescent="0.3">
      <c r="B207" s="76">
        <f t="shared" si="14"/>
        <v>21</v>
      </c>
      <c r="C207" s="76" t="s">
        <v>260</v>
      </c>
      <c r="D207" s="180" t="s">
        <v>242</v>
      </c>
      <c r="E207" s="126">
        <v>13.62</v>
      </c>
      <c r="F207" s="175">
        <v>1.67</v>
      </c>
      <c r="G207" s="176">
        <f t="shared" si="13"/>
        <v>15.29</v>
      </c>
    </row>
    <row r="208" spans="2:7" ht="31" x14ac:dyDescent="0.3">
      <c r="B208" s="76">
        <f t="shared" si="14"/>
        <v>22</v>
      </c>
      <c r="C208" s="76" t="s">
        <v>261</v>
      </c>
      <c r="D208" s="180" t="s">
        <v>242</v>
      </c>
      <c r="E208" s="126">
        <v>18.170000000000002</v>
      </c>
      <c r="F208" s="175">
        <v>1.85</v>
      </c>
      <c r="G208" s="176">
        <f t="shared" si="13"/>
        <v>20.020000000000003</v>
      </c>
    </row>
    <row r="209" spans="2:7" ht="15.5" x14ac:dyDescent="0.3">
      <c r="B209" s="76">
        <f t="shared" si="14"/>
        <v>23</v>
      </c>
      <c r="C209" s="76" t="s">
        <v>262</v>
      </c>
      <c r="D209" s="180" t="s">
        <v>242</v>
      </c>
      <c r="E209" s="126">
        <v>22.71</v>
      </c>
      <c r="F209" s="175">
        <v>1.5</v>
      </c>
      <c r="G209" s="176">
        <f t="shared" si="13"/>
        <v>24.21</v>
      </c>
    </row>
    <row r="210" spans="2:7" ht="15.5" x14ac:dyDescent="0.3">
      <c r="B210" s="76">
        <f t="shared" si="14"/>
        <v>24</v>
      </c>
      <c r="C210" s="76" t="s">
        <v>263</v>
      </c>
      <c r="D210" s="180" t="s">
        <v>264</v>
      </c>
      <c r="E210" s="126">
        <v>54.52</v>
      </c>
      <c r="F210" s="175">
        <v>1.0900000000000001</v>
      </c>
      <c r="G210" s="176">
        <f t="shared" si="13"/>
        <v>55.610000000000007</v>
      </c>
    </row>
    <row r="211" spans="2:7" ht="15.5" x14ac:dyDescent="0.3">
      <c r="B211" s="76">
        <f t="shared" si="14"/>
        <v>25</v>
      </c>
      <c r="C211" s="76" t="s">
        <v>265</v>
      </c>
      <c r="D211" s="180" t="s">
        <v>242</v>
      </c>
      <c r="E211" s="126">
        <v>13.62</v>
      </c>
      <c r="F211" s="175">
        <v>0.17</v>
      </c>
      <c r="G211" s="176">
        <f t="shared" si="13"/>
        <v>13.79</v>
      </c>
    </row>
    <row r="212" spans="2:7" ht="31" x14ac:dyDescent="0.3">
      <c r="B212" s="76"/>
      <c r="C212" s="76" t="s">
        <v>266</v>
      </c>
      <c r="D212" s="181"/>
      <c r="E212" s="126"/>
      <c r="F212" s="175"/>
      <c r="G212" s="176"/>
    </row>
    <row r="213" spans="2:7" ht="31" x14ac:dyDescent="0.3">
      <c r="B213" s="76">
        <f>B211+1</f>
        <v>26</v>
      </c>
      <c r="C213" s="76" t="s">
        <v>267</v>
      </c>
      <c r="D213" s="180" t="s">
        <v>242</v>
      </c>
      <c r="E213" s="126">
        <v>6.14</v>
      </c>
      <c r="F213" s="175">
        <v>0.14000000000000001</v>
      </c>
      <c r="G213" s="176">
        <f t="shared" si="13"/>
        <v>6.2799999999999994</v>
      </c>
    </row>
  </sheetData>
  <mergeCells count="4">
    <mergeCell ref="A11:B11"/>
    <mergeCell ref="C7:G7"/>
    <mergeCell ref="A10:B10"/>
    <mergeCell ref="F76:G76"/>
  </mergeCells>
  <pageMargins left="0.70866141732283472" right="0.11811023622047245" top="0.74803149606299213" bottom="0.55118110236220474" header="0.31496062992125984" footer="0.31496062992125984"/>
  <pageSetup paperSize="9" scale="98" fitToHeight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opLeftCell="A7" workbookViewId="0">
      <selection activeCell="D15" sqref="D15:E22"/>
    </sheetView>
  </sheetViews>
  <sheetFormatPr defaultColWidth="9.09765625" defaultRowHeight="13" x14ac:dyDescent="0.3"/>
  <cols>
    <col min="1" max="1" width="48.296875" style="27" customWidth="1"/>
    <col min="2" max="2" width="9.09765625" style="27"/>
    <col min="3" max="3" width="6.59765625" style="27" customWidth="1"/>
    <col min="4" max="5" width="9.09765625" style="27"/>
    <col min="6" max="6" width="9.796875" style="27" customWidth="1"/>
    <col min="7" max="7" width="7.59765625" style="27" customWidth="1"/>
    <col min="8" max="16384" width="9.09765625" style="27"/>
  </cols>
  <sheetData>
    <row r="1" spans="1:7" ht="15.5" x14ac:dyDescent="0.35">
      <c r="A1" s="28"/>
      <c r="C1" s="2" t="s">
        <v>0</v>
      </c>
      <c r="F1" s="28"/>
    </row>
    <row r="2" spans="1:7" ht="15.5" x14ac:dyDescent="0.35">
      <c r="A2" s="28"/>
      <c r="C2" s="3" t="s">
        <v>1</v>
      </c>
      <c r="F2" s="28"/>
    </row>
    <row r="3" spans="1:7" ht="15.5" x14ac:dyDescent="0.35">
      <c r="A3" s="28"/>
      <c r="C3" s="3" t="s">
        <v>2</v>
      </c>
      <c r="F3" s="28"/>
    </row>
    <row r="4" spans="1:7" ht="15.5" x14ac:dyDescent="0.35">
      <c r="A4" s="28"/>
      <c r="C4" s="3" t="s">
        <v>3</v>
      </c>
      <c r="F4" s="28"/>
    </row>
    <row r="5" spans="1:7" ht="15.5" x14ac:dyDescent="0.35">
      <c r="A5" s="28"/>
      <c r="C5" s="3" t="s">
        <v>226</v>
      </c>
      <c r="F5" s="28"/>
    </row>
    <row r="6" spans="1:7" ht="15.5" x14ac:dyDescent="0.35">
      <c r="A6" s="28"/>
      <c r="C6" s="3"/>
      <c r="D6" s="3"/>
      <c r="F6" s="28"/>
    </row>
    <row r="7" spans="1:7" ht="15" x14ac:dyDescent="0.3">
      <c r="A7" s="270" t="s">
        <v>147</v>
      </c>
      <c r="B7" s="270"/>
      <c r="C7" s="270"/>
      <c r="D7" s="270"/>
      <c r="E7" s="270"/>
      <c r="F7" s="270"/>
    </row>
    <row r="8" spans="1:7" ht="15.5" x14ac:dyDescent="0.35">
      <c r="A8" s="271" t="s">
        <v>114</v>
      </c>
      <c r="B8" s="271"/>
      <c r="C8" s="271"/>
      <c r="D8" s="271"/>
      <c r="E8" s="271"/>
      <c r="F8" s="271"/>
    </row>
    <row r="9" spans="1:7" ht="15.5" x14ac:dyDescent="0.35">
      <c r="A9" s="272" t="s">
        <v>115</v>
      </c>
      <c r="B9" s="272"/>
      <c r="C9" s="272"/>
      <c r="D9" s="272"/>
      <c r="E9" s="272"/>
      <c r="F9" s="272"/>
    </row>
    <row r="10" spans="1:7" x14ac:dyDescent="0.3">
      <c r="A10" s="273" t="s">
        <v>276</v>
      </c>
      <c r="B10" s="273"/>
      <c r="C10" s="273"/>
      <c r="D10" s="273"/>
      <c r="E10" s="273"/>
      <c r="F10" s="273"/>
    </row>
    <row r="11" spans="1:7" ht="15.5" x14ac:dyDescent="0.35">
      <c r="A11" s="54" t="s">
        <v>116</v>
      </c>
      <c r="B11" s="29"/>
      <c r="C11" s="30"/>
      <c r="D11" s="30"/>
      <c r="E11" s="30"/>
      <c r="F11" s="28"/>
    </row>
    <row r="12" spans="1:7" ht="12.75" customHeight="1" x14ac:dyDescent="0.3">
      <c r="A12" s="280" t="s">
        <v>117</v>
      </c>
      <c r="B12" s="283" t="s">
        <v>118</v>
      </c>
      <c r="C12" s="286" t="s">
        <v>119</v>
      </c>
      <c r="D12" s="286" t="s">
        <v>120</v>
      </c>
      <c r="E12" s="289" t="s">
        <v>121</v>
      </c>
      <c r="F12" s="267" t="s">
        <v>148</v>
      </c>
      <c r="G12" s="267" t="s">
        <v>149</v>
      </c>
    </row>
    <row r="13" spans="1:7" ht="16.75" customHeight="1" x14ac:dyDescent="0.3">
      <c r="A13" s="281"/>
      <c r="B13" s="284"/>
      <c r="C13" s="287"/>
      <c r="D13" s="287"/>
      <c r="E13" s="290"/>
      <c r="F13" s="268"/>
      <c r="G13" s="268"/>
    </row>
    <row r="14" spans="1:7" ht="24" customHeight="1" x14ac:dyDescent="0.3">
      <c r="A14" s="282"/>
      <c r="B14" s="285"/>
      <c r="C14" s="288"/>
      <c r="D14" s="288"/>
      <c r="E14" s="291"/>
      <c r="F14" s="269"/>
      <c r="G14" s="269"/>
    </row>
    <row r="15" spans="1:7" ht="15.5" x14ac:dyDescent="0.35">
      <c r="A15" s="41" t="s">
        <v>122</v>
      </c>
      <c r="B15" s="32" t="s">
        <v>123</v>
      </c>
      <c r="C15" s="62">
        <v>1</v>
      </c>
      <c r="D15" s="63">
        <f>рб!G24</f>
        <v>26.322631999999999</v>
      </c>
      <c r="E15" s="63">
        <f t="shared" ref="E15:E22" si="0">C15*D15</f>
        <v>26.322631999999999</v>
      </c>
      <c r="F15" s="274"/>
      <c r="G15" s="274"/>
    </row>
    <row r="16" spans="1:7" ht="15.5" x14ac:dyDescent="0.35">
      <c r="A16" s="41" t="s">
        <v>124</v>
      </c>
      <c r="B16" s="32" t="s">
        <v>125</v>
      </c>
      <c r="C16" s="62">
        <v>1</v>
      </c>
      <c r="D16" s="63">
        <v>4.0999999999999996</v>
      </c>
      <c r="E16" s="63">
        <f t="shared" si="0"/>
        <v>4.0999999999999996</v>
      </c>
      <c r="F16" s="275"/>
      <c r="G16" s="275"/>
    </row>
    <row r="17" spans="1:7" ht="15.5" x14ac:dyDescent="0.35">
      <c r="A17" s="41" t="s">
        <v>126</v>
      </c>
      <c r="B17" s="32" t="s">
        <v>125</v>
      </c>
      <c r="C17" s="62">
        <v>1</v>
      </c>
      <c r="D17" s="63">
        <v>4.37</v>
      </c>
      <c r="E17" s="63">
        <f t="shared" si="0"/>
        <v>4.37</v>
      </c>
      <c r="F17" s="275"/>
      <c r="G17" s="275"/>
    </row>
    <row r="18" spans="1:7" ht="15.5" x14ac:dyDescent="0.35">
      <c r="A18" s="41" t="s">
        <v>127</v>
      </c>
      <c r="B18" s="32" t="s">
        <v>125</v>
      </c>
      <c r="C18" s="62">
        <v>1</v>
      </c>
      <c r="D18" s="63">
        <v>10.56</v>
      </c>
      <c r="E18" s="63">
        <f t="shared" si="0"/>
        <v>10.56</v>
      </c>
      <c r="F18" s="275"/>
      <c r="G18" s="275"/>
    </row>
    <row r="19" spans="1:7" ht="15.5" x14ac:dyDescent="0.35">
      <c r="A19" s="41" t="s">
        <v>128</v>
      </c>
      <c r="B19" s="32" t="s">
        <v>129</v>
      </c>
      <c r="C19" s="62">
        <v>7</v>
      </c>
      <c r="D19" s="63">
        <f>рб!G91</f>
        <v>8.4700000000000006</v>
      </c>
      <c r="E19" s="63">
        <f t="shared" si="0"/>
        <v>59.290000000000006</v>
      </c>
      <c r="F19" s="275"/>
      <c r="G19" s="275"/>
    </row>
    <row r="20" spans="1:7" ht="15.5" x14ac:dyDescent="0.35">
      <c r="A20" s="41" t="s">
        <v>130</v>
      </c>
      <c r="B20" s="32" t="s">
        <v>129</v>
      </c>
      <c r="C20" s="62">
        <v>7</v>
      </c>
      <c r="D20" s="63">
        <f>рб!G96</f>
        <v>3.3699999999999997</v>
      </c>
      <c r="E20" s="63">
        <f t="shared" si="0"/>
        <v>23.589999999999996</v>
      </c>
      <c r="F20" s="275"/>
      <c r="G20" s="275"/>
    </row>
    <row r="21" spans="1:7" ht="15.5" x14ac:dyDescent="0.35">
      <c r="A21" s="41" t="s">
        <v>131</v>
      </c>
      <c r="B21" s="32" t="s">
        <v>129</v>
      </c>
      <c r="C21" s="62">
        <v>7</v>
      </c>
      <c r="D21" s="63">
        <f>рб!G116</f>
        <v>13</v>
      </c>
      <c r="E21" s="63">
        <f t="shared" si="0"/>
        <v>91</v>
      </c>
      <c r="F21" s="275"/>
      <c r="G21" s="275"/>
    </row>
    <row r="22" spans="1:7" ht="15.5" x14ac:dyDescent="0.35">
      <c r="A22" s="41" t="s">
        <v>132</v>
      </c>
      <c r="B22" s="32" t="s">
        <v>129</v>
      </c>
      <c r="C22" s="62">
        <v>7</v>
      </c>
      <c r="D22" s="63">
        <f>рб!G103</f>
        <v>6.49</v>
      </c>
      <c r="E22" s="63">
        <f t="shared" si="0"/>
        <v>45.43</v>
      </c>
      <c r="F22" s="275"/>
      <c r="G22" s="275"/>
    </row>
    <row r="23" spans="1:7" ht="15" x14ac:dyDescent="0.3">
      <c r="A23" s="64" t="s">
        <v>133</v>
      </c>
      <c r="B23" s="277">
        <f>SUM(E15:E22)</f>
        <v>264.66263199999997</v>
      </c>
      <c r="C23" s="278"/>
      <c r="D23" s="278"/>
      <c r="E23" s="279"/>
      <c r="F23" s="276"/>
      <c r="G23" s="276"/>
    </row>
    <row r="24" spans="1:7" ht="31" x14ac:dyDescent="0.35">
      <c r="A24" s="43" t="s">
        <v>134</v>
      </c>
      <c r="B24" s="65" t="s">
        <v>135</v>
      </c>
      <c r="C24" s="34">
        <v>12</v>
      </c>
      <c r="D24" s="55">
        <f>рб!G13</f>
        <v>67.88</v>
      </c>
      <c r="E24" s="55">
        <f>C24*D24</f>
        <v>814.56</v>
      </c>
      <c r="F24" s="56">
        <f>E24+$B$23</f>
        <v>1079.222632</v>
      </c>
      <c r="G24" s="57">
        <f>F24/C24</f>
        <v>89.935219333333336</v>
      </c>
    </row>
    <row r="25" spans="1:7" ht="31" x14ac:dyDescent="0.3">
      <c r="A25" s="35" t="s">
        <v>136</v>
      </c>
      <c r="B25" s="36" t="s">
        <v>135</v>
      </c>
      <c r="C25" s="34">
        <v>12</v>
      </c>
      <c r="D25" s="55">
        <f>рб!G14</f>
        <v>54.25</v>
      </c>
      <c r="E25" s="55">
        <f>C25*D25</f>
        <v>651</v>
      </c>
      <c r="F25" s="56">
        <f>E25+$B$23</f>
        <v>915.66263200000003</v>
      </c>
      <c r="G25" s="57">
        <f t="shared" ref="G25:G28" si="1">F25/C25</f>
        <v>76.305219333333341</v>
      </c>
    </row>
    <row r="26" spans="1:7" ht="31" x14ac:dyDescent="0.35">
      <c r="A26" s="43" t="s">
        <v>137</v>
      </c>
      <c r="B26" s="36" t="s">
        <v>135</v>
      </c>
      <c r="C26" s="34">
        <v>12</v>
      </c>
      <c r="D26" s="55">
        <f>рб!G15</f>
        <v>47.81</v>
      </c>
      <c r="E26" s="55">
        <f>C26*D26</f>
        <v>573.72</v>
      </c>
      <c r="F26" s="56">
        <f>E26+$B$23</f>
        <v>838.38263200000006</v>
      </c>
      <c r="G26" s="57">
        <f>F26/C26</f>
        <v>69.865219333333343</v>
      </c>
    </row>
    <row r="27" spans="1:7" ht="31" x14ac:dyDescent="0.3">
      <c r="A27" s="35" t="s">
        <v>138</v>
      </c>
      <c r="B27" s="36" t="s">
        <v>135</v>
      </c>
      <c r="C27" s="34">
        <v>12</v>
      </c>
      <c r="D27" s="55">
        <f>рб!G16</f>
        <v>53.53</v>
      </c>
      <c r="E27" s="55">
        <f>C27*D27</f>
        <v>642.36</v>
      </c>
      <c r="F27" s="56">
        <f>E27+$B$23</f>
        <v>907.02263199999993</v>
      </c>
      <c r="G27" s="57">
        <f t="shared" si="1"/>
        <v>75.585219333333328</v>
      </c>
    </row>
    <row r="28" spans="1:7" ht="31" x14ac:dyDescent="0.35">
      <c r="A28" s="43" t="s">
        <v>139</v>
      </c>
      <c r="B28" s="36" t="s">
        <v>135</v>
      </c>
      <c r="C28" s="34">
        <v>12</v>
      </c>
      <c r="D28" s="55">
        <f>рб!G17</f>
        <v>52.989999999999995</v>
      </c>
      <c r="E28" s="55">
        <f>C28*D28</f>
        <v>635.87999999999988</v>
      </c>
      <c r="F28" s="56">
        <f>E28+$B$23</f>
        <v>900.54263199999991</v>
      </c>
      <c r="G28" s="57">
        <f t="shared" si="1"/>
        <v>75.045219333333321</v>
      </c>
    </row>
    <row r="29" spans="1:7" ht="15.5" x14ac:dyDescent="0.35">
      <c r="A29" s="58" t="s">
        <v>150</v>
      </c>
      <c r="B29" s="38"/>
      <c r="C29" s="39"/>
      <c r="D29" s="39"/>
      <c r="E29" s="40"/>
      <c r="F29" s="28"/>
    </row>
    <row r="30" spans="1:7" x14ac:dyDescent="0.3">
      <c r="A30" s="280" t="s">
        <v>117</v>
      </c>
      <c r="B30" s="283" t="s">
        <v>118</v>
      </c>
      <c r="C30" s="286" t="s">
        <v>119</v>
      </c>
      <c r="D30" s="286" t="s">
        <v>120</v>
      </c>
      <c r="E30" s="289" t="s">
        <v>121</v>
      </c>
      <c r="F30" s="267" t="s">
        <v>148</v>
      </c>
      <c r="G30" s="267" t="s">
        <v>149</v>
      </c>
    </row>
    <row r="31" spans="1:7" ht="12.75" customHeight="1" x14ac:dyDescent="0.3">
      <c r="A31" s="281"/>
      <c r="B31" s="284"/>
      <c r="C31" s="287"/>
      <c r="D31" s="287"/>
      <c r="E31" s="290"/>
      <c r="F31" s="268"/>
      <c r="G31" s="268"/>
    </row>
    <row r="32" spans="1:7" ht="25.25" customHeight="1" x14ac:dyDescent="0.3">
      <c r="A32" s="282"/>
      <c r="B32" s="285"/>
      <c r="C32" s="288"/>
      <c r="D32" s="288"/>
      <c r="E32" s="291"/>
      <c r="F32" s="269"/>
      <c r="G32" s="269"/>
    </row>
    <row r="33" spans="1:7" ht="18" customHeight="1" x14ac:dyDescent="0.35">
      <c r="A33" s="41" t="s">
        <v>122</v>
      </c>
      <c r="B33" s="32" t="s">
        <v>123</v>
      </c>
      <c r="C33" s="62">
        <v>1</v>
      </c>
      <c r="D33" s="63">
        <f>D15</f>
        <v>26.322631999999999</v>
      </c>
      <c r="E33" s="63">
        <f t="shared" ref="E33:E36" si="2">C33*D33</f>
        <v>26.322631999999999</v>
      </c>
      <c r="F33" s="292"/>
      <c r="G33" s="292"/>
    </row>
    <row r="34" spans="1:7" ht="15.5" x14ac:dyDescent="0.35">
      <c r="A34" s="41" t="s">
        <v>124</v>
      </c>
      <c r="B34" s="32" t="s">
        <v>125</v>
      </c>
      <c r="C34" s="62">
        <v>1</v>
      </c>
      <c r="D34" s="63">
        <f t="shared" ref="D34:D36" si="3">D16</f>
        <v>4.0999999999999996</v>
      </c>
      <c r="E34" s="63">
        <f t="shared" si="2"/>
        <v>4.0999999999999996</v>
      </c>
      <c r="F34" s="292"/>
      <c r="G34" s="292"/>
    </row>
    <row r="35" spans="1:7" ht="15.5" x14ac:dyDescent="0.35">
      <c r="A35" s="41" t="s">
        <v>126</v>
      </c>
      <c r="B35" s="32" t="s">
        <v>125</v>
      </c>
      <c r="C35" s="62">
        <v>1</v>
      </c>
      <c r="D35" s="63">
        <f t="shared" si="3"/>
        <v>4.37</v>
      </c>
      <c r="E35" s="63">
        <f t="shared" si="2"/>
        <v>4.37</v>
      </c>
      <c r="F35" s="292"/>
      <c r="G35" s="292"/>
    </row>
    <row r="36" spans="1:7" ht="15.5" x14ac:dyDescent="0.35">
      <c r="A36" s="41" t="s">
        <v>127</v>
      </c>
      <c r="B36" s="32" t="s">
        <v>125</v>
      </c>
      <c r="C36" s="62">
        <v>1</v>
      </c>
      <c r="D36" s="63">
        <f t="shared" si="3"/>
        <v>10.56</v>
      </c>
      <c r="E36" s="63">
        <f t="shared" si="2"/>
        <v>10.56</v>
      </c>
      <c r="F36" s="292"/>
      <c r="G36" s="292"/>
    </row>
    <row r="37" spans="1:7" ht="15.5" x14ac:dyDescent="0.35">
      <c r="A37" s="41" t="s">
        <v>128</v>
      </c>
      <c r="B37" s="32" t="s">
        <v>129</v>
      </c>
      <c r="C37" s="62">
        <v>7</v>
      </c>
      <c r="D37" s="63">
        <f>D19</f>
        <v>8.4700000000000006</v>
      </c>
      <c r="E37" s="63">
        <f t="shared" ref="E37:E40" si="4">C37*D37</f>
        <v>59.290000000000006</v>
      </c>
      <c r="F37" s="292"/>
      <c r="G37" s="292"/>
    </row>
    <row r="38" spans="1:7" ht="15.5" x14ac:dyDescent="0.35">
      <c r="A38" s="41" t="s">
        <v>130</v>
      </c>
      <c r="B38" s="32" t="s">
        <v>129</v>
      </c>
      <c r="C38" s="62">
        <v>7</v>
      </c>
      <c r="D38" s="63">
        <f>D20</f>
        <v>3.3699999999999997</v>
      </c>
      <c r="E38" s="63">
        <f t="shared" si="4"/>
        <v>23.589999999999996</v>
      </c>
      <c r="F38" s="292"/>
      <c r="G38" s="292"/>
    </row>
    <row r="39" spans="1:7" ht="31" x14ac:dyDescent="0.35">
      <c r="A39" s="67" t="s">
        <v>151</v>
      </c>
      <c r="B39" s="32" t="s">
        <v>141</v>
      </c>
      <c r="C39" s="62">
        <v>7</v>
      </c>
      <c r="D39" s="63">
        <f>рб!G135</f>
        <v>1.810181</v>
      </c>
      <c r="E39" s="63">
        <f t="shared" si="4"/>
        <v>12.671267</v>
      </c>
      <c r="F39" s="292"/>
      <c r="G39" s="292"/>
    </row>
    <row r="40" spans="1:7" ht="31" x14ac:dyDescent="0.35">
      <c r="A40" s="41" t="s">
        <v>152</v>
      </c>
      <c r="B40" s="32" t="s">
        <v>129</v>
      </c>
      <c r="C40" s="62">
        <v>7</v>
      </c>
      <c r="D40" s="63">
        <f>рб!G101</f>
        <v>6.76</v>
      </c>
      <c r="E40" s="63">
        <f t="shared" si="4"/>
        <v>47.32</v>
      </c>
      <c r="F40" s="292"/>
      <c r="G40" s="292"/>
    </row>
    <row r="41" spans="1:7" ht="15.5" x14ac:dyDescent="0.35">
      <c r="A41" s="64" t="s">
        <v>133</v>
      </c>
      <c r="B41" s="32"/>
      <c r="C41" s="62"/>
      <c r="D41" s="62"/>
      <c r="E41" s="68">
        <f>SUM(E33:E40)</f>
        <v>188.22389899999999</v>
      </c>
      <c r="F41" s="69"/>
      <c r="G41" s="70"/>
    </row>
    <row r="42" spans="1:7" ht="31" x14ac:dyDescent="0.35">
      <c r="A42" s="43" t="s">
        <v>134</v>
      </c>
      <c r="B42" s="65" t="s">
        <v>135</v>
      </c>
      <c r="C42" s="109">
        <v>12</v>
      </c>
      <c r="D42" s="110">
        <f>D24</f>
        <v>67.88</v>
      </c>
      <c r="E42" s="110">
        <f>C42*D42</f>
        <v>814.56</v>
      </c>
      <c r="F42" s="95">
        <f>E42+$E$41</f>
        <v>1002.7838989999999</v>
      </c>
      <c r="G42" s="92">
        <f>F42/C42</f>
        <v>83.565324916666654</v>
      </c>
    </row>
    <row r="43" spans="1:7" ht="31" x14ac:dyDescent="0.35">
      <c r="A43" s="43" t="s">
        <v>136</v>
      </c>
      <c r="B43" s="65" t="s">
        <v>135</v>
      </c>
      <c r="C43" s="109">
        <v>12</v>
      </c>
      <c r="D43" s="110">
        <f t="shared" ref="D43:D46" si="5">D25</f>
        <v>54.25</v>
      </c>
      <c r="E43" s="110">
        <f>C43*D43</f>
        <v>651</v>
      </c>
      <c r="F43" s="95">
        <f>E43+$E$41</f>
        <v>839.22389899999996</v>
      </c>
      <c r="G43" s="92">
        <f t="shared" ref="G43:G46" si="6">F43/C43</f>
        <v>69.935324916666659</v>
      </c>
    </row>
    <row r="44" spans="1:7" ht="31" x14ac:dyDescent="0.35">
      <c r="A44" s="43" t="s">
        <v>137</v>
      </c>
      <c r="B44" s="65" t="s">
        <v>135</v>
      </c>
      <c r="C44" s="109">
        <v>12</v>
      </c>
      <c r="D44" s="110">
        <f t="shared" si="5"/>
        <v>47.81</v>
      </c>
      <c r="E44" s="110">
        <f>C44*D44</f>
        <v>573.72</v>
      </c>
      <c r="F44" s="95">
        <f>E44+$E$41</f>
        <v>761.94389899999999</v>
      </c>
      <c r="G44" s="92">
        <f t="shared" si="6"/>
        <v>63.495324916666668</v>
      </c>
    </row>
    <row r="45" spans="1:7" ht="31" x14ac:dyDescent="0.35">
      <c r="A45" s="43" t="s">
        <v>138</v>
      </c>
      <c r="B45" s="65" t="s">
        <v>135</v>
      </c>
      <c r="C45" s="109">
        <v>12</v>
      </c>
      <c r="D45" s="110">
        <f t="shared" si="5"/>
        <v>53.53</v>
      </c>
      <c r="E45" s="110">
        <f>C45*D45</f>
        <v>642.36</v>
      </c>
      <c r="F45" s="95">
        <f>E45+$E$41</f>
        <v>830.58389899999997</v>
      </c>
      <c r="G45" s="92">
        <f t="shared" si="6"/>
        <v>69.21532491666666</v>
      </c>
    </row>
    <row r="46" spans="1:7" ht="31" x14ac:dyDescent="0.35">
      <c r="A46" s="43" t="s">
        <v>139</v>
      </c>
      <c r="B46" s="36" t="s">
        <v>135</v>
      </c>
      <c r="C46" s="109">
        <v>12</v>
      </c>
      <c r="D46" s="110">
        <f t="shared" si="5"/>
        <v>52.989999999999995</v>
      </c>
      <c r="E46" s="110">
        <f>C46*D46</f>
        <v>635.87999999999988</v>
      </c>
      <c r="F46" s="95">
        <f>E46+$E$41</f>
        <v>824.10389899999984</v>
      </c>
      <c r="G46" s="92">
        <f t="shared" si="6"/>
        <v>68.675324916666654</v>
      </c>
    </row>
    <row r="47" spans="1:7" ht="15.5" x14ac:dyDescent="0.35">
      <c r="A47" s="61" t="s">
        <v>142</v>
      </c>
      <c r="B47" s="46"/>
      <c r="C47" s="45"/>
      <c r="D47" s="45"/>
      <c r="E47" s="45"/>
      <c r="F47" s="28"/>
    </row>
    <row r="48" spans="1:7" x14ac:dyDescent="0.3">
      <c r="A48" s="280" t="s">
        <v>117</v>
      </c>
      <c r="B48" s="283" t="s">
        <v>118</v>
      </c>
      <c r="C48" s="286" t="s">
        <v>119</v>
      </c>
      <c r="D48" s="286" t="s">
        <v>120</v>
      </c>
      <c r="E48" s="289" t="s">
        <v>121</v>
      </c>
      <c r="F48" s="267" t="s">
        <v>148</v>
      </c>
      <c r="G48" s="267" t="s">
        <v>149</v>
      </c>
    </row>
    <row r="49" spans="1:7" x14ac:dyDescent="0.3">
      <c r="A49" s="281"/>
      <c r="B49" s="284"/>
      <c r="C49" s="287"/>
      <c r="D49" s="287"/>
      <c r="E49" s="290"/>
      <c r="F49" s="268"/>
      <c r="G49" s="268"/>
    </row>
    <row r="50" spans="1:7" ht="30" customHeight="1" x14ac:dyDescent="0.3">
      <c r="A50" s="282"/>
      <c r="B50" s="285"/>
      <c r="C50" s="288"/>
      <c r="D50" s="288"/>
      <c r="E50" s="291"/>
      <c r="F50" s="269"/>
      <c r="G50" s="269"/>
    </row>
    <row r="51" spans="1:7" ht="12.75" customHeight="1" x14ac:dyDescent="0.35">
      <c r="A51" s="41" t="s">
        <v>122</v>
      </c>
      <c r="B51" s="32" t="s">
        <v>123</v>
      </c>
      <c r="C51" s="62">
        <v>1</v>
      </c>
      <c r="D51" s="63">
        <f>D33</f>
        <v>26.322631999999999</v>
      </c>
      <c r="E51" s="63">
        <f t="shared" ref="E51:E54" si="7">C51*D51</f>
        <v>26.322631999999999</v>
      </c>
      <c r="F51" s="274"/>
      <c r="G51" s="274"/>
    </row>
    <row r="52" spans="1:7" ht="12.75" customHeight="1" x14ac:dyDescent="0.35">
      <c r="A52" s="41" t="s">
        <v>124</v>
      </c>
      <c r="B52" s="32" t="s">
        <v>125</v>
      </c>
      <c r="C52" s="62">
        <v>1</v>
      </c>
      <c r="D52" s="63">
        <f t="shared" ref="D52:D54" si="8">D34</f>
        <v>4.0999999999999996</v>
      </c>
      <c r="E52" s="63">
        <f t="shared" si="7"/>
        <v>4.0999999999999996</v>
      </c>
      <c r="F52" s="275"/>
      <c r="G52" s="275"/>
    </row>
    <row r="53" spans="1:7" ht="15.5" x14ac:dyDescent="0.35">
      <c r="A53" s="41" t="s">
        <v>126</v>
      </c>
      <c r="B53" s="32" t="s">
        <v>125</v>
      </c>
      <c r="C53" s="62">
        <v>1</v>
      </c>
      <c r="D53" s="63">
        <f t="shared" si="8"/>
        <v>4.37</v>
      </c>
      <c r="E53" s="63">
        <f t="shared" si="7"/>
        <v>4.37</v>
      </c>
      <c r="F53" s="275"/>
      <c r="G53" s="275"/>
    </row>
    <row r="54" spans="1:7" ht="15.5" x14ac:dyDescent="0.35">
      <c r="A54" s="41" t="s">
        <v>127</v>
      </c>
      <c r="B54" s="32" t="s">
        <v>125</v>
      </c>
      <c r="C54" s="62">
        <v>1</v>
      </c>
      <c r="D54" s="63">
        <f t="shared" si="8"/>
        <v>10.56</v>
      </c>
      <c r="E54" s="63">
        <f t="shared" si="7"/>
        <v>10.56</v>
      </c>
      <c r="F54" s="275"/>
      <c r="G54" s="275"/>
    </row>
    <row r="55" spans="1:7" ht="15.5" x14ac:dyDescent="0.35">
      <c r="A55" s="41" t="s">
        <v>128</v>
      </c>
      <c r="B55" s="32" t="s">
        <v>129</v>
      </c>
      <c r="C55" s="62">
        <v>9</v>
      </c>
      <c r="D55" s="63">
        <f>D37</f>
        <v>8.4700000000000006</v>
      </c>
      <c r="E55" s="63">
        <f t="shared" ref="E55:E58" si="9">C55*D55</f>
        <v>76.23</v>
      </c>
      <c r="F55" s="275"/>
      <c r="G55" s="275"/>
    </row>
    <row r="56" spans="1:7" ht="15.5" x14ac:dyDescent="0.35">
      <c r="A56" s="41" t="s">
        <v>130</v>
      </c>
      <c r="B56" s="32" t="s">
        <v>129</v>
      </c>
      <c r="C56" s="62">
        <v>9</v>
      </c>
      <c r="D56" s="63">
        <f>D38</f>
        <v>3.3699999999999997</v>
      </c>
      <c r="E56" s="63">
        <f t="shared" si="9"/>
        <v>30.33</v>
      </c>
      <c r="F56" s="275"/>
      <c r="G56" s="275"/>
    </row>
    <row r="57" spans="1:7" ht="15.5" x14ac:dyDescent="0.35">
      <c r="A57" s="41" t="s">
        <v>131</v>
      </c>
      <c r="B57" s="32" t="s">
        <v>129</v>
      </c>
      <c r="C57" s="62">
        <v>9</v>
      </c>
      <c r="D57" s="63">
        <f>D21</f>
        <v>13</v>
      </c>
      <c r="E57" s="63">
        <f t="shared" si="9"/>
        <v>117</v>
      </c>
      <c r="F57" s="275"/>
      <c r="G57" s="275"/>
    </row>
    <row r="58" spans="1:7" ht="15.5" x14ac:dyDescent="0.35">
      <c r="A58" s="41" t="s">
        <v>132</v>
      </c>
      <c r="B58" s="32" t="s">
        <v>129</v>
      </c>
      <c r="C58" s="62">
        <v>9</v>
      </c>
      <c r="D58" s="63">
        <f>D22</f>
        <v>6.49</v>
      </c>
      <c r="E58" s="63">
        <f t="shared" si="9"/>
        <v>58.410000000000004</v>
      </c>
      <c r="F58" s="275"/>
      <c r="G58" s="275"/>
    </row>
    <row r="59" spans="1:7" ht="15.5" x14ac:dyDescent="0.35">
      <c r="A59" s="64" t="s">
        <v>133</v>
      </c>
      <c r="B59" s="32"/>
      <c r="C59" s="62"/>
      <c r="D59" s="66"/>
      <c r="E59" s="68">
        <f>SUM(E51:E58)</f>
        <v>327.32263200000006</v>
      </c>
      <c r="F59" s="276"/>
      <c r="G59" s="276"/>
    </row>
    <row r="60" spans="1:7" ht="31" x14ac:dyDescent="0.35">
      <c r="A60" s="43" t="s">
        <v>134</v>
      </c>
      <c r="B60" s="36" t="s">
        <v>135</v>
      </c>
      <c r="C60" s="109">
        <v>14</v>
      </c>
      <c r="D60" s="110">
        <f>D42</f>
        <v>67.88</v>
      </c>
      <c r="E60" s="110">
        <f>C60*D60</f>
        <v>950.31999999999994</v>
      </c>
      <c r="F60" s="95">
        <f>E60+$E$59</f>
        <v>1277.642632</v>
      </c>
      <c r="G60" s="92">
        <f>F60/C60</f>
        <v>91.260187999999999</v>
      </c>
    </row>
    <row r="61" spans="1:7" ht="31" x14ac:dyDescent="0.3">
      <c r="A61" s="35" t="s">
        <v>136</v>
      </c>
      <c r="B61" s="36" t="s">
        <v>135</v>
      </c>
      <c r="C61" s="109">
        <v>14</v>
      </c>
      <c r="D61" s="110">
        <f t="shared" ref="D61:D64" si="10">D43</f>
        <v>54.25</v>
      </c>
      <c r="E61" s="110">
        <f>C61*D61</f>
        <v>759.5</v>
      </c>
      <c r="F61" s="95">
        <f>E61+$E$59</f>
        <v>1086.8226320000001</v>
      </c>
      <c r="G61" s="92">
        <f t="shared" ref="G61:G64" si="11">F61/C61</f>
        <v>77.630188000000004</v>
      </c>
    </row>
    <row r="62" spans="1:7" ht="31" x14ac:dyDescent="0.35">
      <c r="A62" s="43" t="s">
        <v>137</v>
      </c>
      <c r="B62" s="36" t="s">
        <v>135</v>
      </c>
      <c r="C62" s="109">
        <v>14</v>
      </c>
      <c r="D62" s="110">
        <f t="shared" si="10"/>
        <v>47.81</v>
      </c>
      <c r="E62" s="110">
        <f>C62*D62</f>
        <v>669.34</v>
      </c>
      <c r="F62" s="95">
        <f>E62+$E$59</f>
        <v>996.66263200000003</v>
      </c>
      <c r="G62" s="92">
        <f t="shared" si="11"/>
        <v>71.190188000000006</v>
      </c>
    </row>
    <row r="63" spans="1:7" ht="31" x14ac:dyDescent="0.3">
      <c r="A63" s="35" t="s">
        <v>138</v>
      </c>
      <c r="B63" s="36" t="s">
        <v>135</v>
      </c>
      <c r="C63" s="109">
        <v>14</v>
      </c>
      <c r="D63" s="110">
        <f t="shared" si="10"/>
        <v>53.53</v>
      </c>
      <c r="E63" s="110">
        <f>C63*D63</f>
        <v>749.42000000000007</v>
      </c>
      <c r="F63" s="95">
        <f>E63+$E$59</f>
        <v>1076.7426320000002</v>
      </c>
      <c r="G63" s="92">
        <f t="shared" si="11"/>
        <v>76.910188000000019</v>
      </c>
    </row>
    <row r="64" spans="1:7" ht="31" x14ac:dyDescent="0.35">
      <c r="A64" s="43" t="s">
        <v>139</v>
      </c>
      <c r="B64" s="36" t="s">
        <v>135</v>
      </c>
      <c r="C64" s="109">
        <v>14</v>
      </c>
      <c r="D64" s="110">
        <f t="shared" si="10"/>
        <v>52.989999999999995</v>
      </c>
      <c r="E64" s="110">
        <f>C64*D64</f>
        <v>741.8599999999999</v>
      </c>
      <c r="F64" s="95">
        <f>E64+$E$59</f>
        <v>1069.182632</v>
      </c>
      <c r="G64" s="92">
        <f t="shared" si="11"/>
        <v>76.370187999999999</v>
      </c>
    </row>
    <row r="65" spans="1:7" ht="15.5" x14ac:dyDescent="0.3">
      <c r="A65" s="61" t="s">
        <v>153</v>
      </c>
      <c r="B65" s="46"/>
      <c r="C65" s="45"/>
      <c r="D65" s="45"/>
      <c r="E65" s="45"/>
      <c r="F65" s="47"/>
    </row>
    <row r="66" spans="1:7" x14ac:dyDescent="0.3">
      <c r="A66" s="280" t="s">
        <v>117</v>
      </c>
      <c r="B66" s="283" t="s">
        <v>118</v>
      </c>
      <c r="C66" s="286" t="s">
        <v>119</v>
      </c>
      <c r="D66" s="286" t="s">
        <v>120</v>
      </c>
      <c r="E66" s="289" t="s">
        <v>121</v>
      </c>
      <c r="F66" s="267" t="s">
        <v>148</v>
      </c>
      <c r="G66" s="267" t="s">
        <v>149</v>
      </c>
    </row>
    <row r="67" spans="1:7" x14ac:dyDescent="0.3">
      <c r="A67" s="281"/>
      <c r="B67" s="284"/>
      <c r="C67" s="287"/>
      <c r="D67" s="287"/>
      <c r="E67" s="290"/>
      <c r="F67" s="268"/>
      <c r="G67" s="268"/>
    </row>
    <row r="68" spans="1:7" ht="28.75" customHeight="1" x14ac:dyDescent="0.3">
      <c r="A68" s="282"/>
      <c r="B68" s="285"/>
      <c r="C68" s="288"/>
      <c r="D68" s="288"/>
      <c r="E68" s="291"/>
      <c r="F68" s="269"/>
      <c r="G68" s="269"/>
    </row>
    <row r="69" spans="1:7" ht="12.75" customHeight="1" x14ac:dyDescent="0.35">
      <c r="A69" s="41" t="s">
        <v>122</v>
      </c>
      <c r="B69" s="32" t="s">
        <v>123</v>
      </c>
      <c r="C69" s="62">
        <v>1</v>
      </c>
      <c r="D69" s="63">
        <f>D51</f>
        <v>26.322631999999999</v>
      </c>
      <c r="E69" s="63">
        <f t="shared" ref="E69:E72" si="12">C69*D69</f>
        <v>26.322631999999999</v>
      </c>
      <c r="F69" s="274"/>
      <c r="G69" s="274"/>
    </row>
    <row r="70" spans="1:7" ht="12.75" customHeight="1" x14ac:dyDescent="0.35">
      <c r="A70" s="41" t="s">
        <v>124</v>
      </c>
      <c r="B70" s="32" t="s">
        <v>125</v>
      </c>
      <c r="C70" s="62">
        <v>1</v>
      </c>
      <c r="D70" s="63">
        <f t="shared" ref="D70:D74" si="13">D52</f>
        <v>4.0999999999999996</v>
      </c>
      <c r="E70" s="63">
        <f t="shared" si="12"/>
        <v>4.0999999999999996</v>
      </c>
      <c r="F70" s="275"/>
      <c r="G70" s="275"/>
    </row>
    <row r="71" spans="1:7" ht="12.75" customHeight="1" x14ac:dyDescent="0.35">
      <c r="A71" s="41" t="s">
        <v>126</v>
      </c>
      <c r="B71" s="32" t="s">
        <v>125</v>
      </c>
      <c r="C71" s="62">
        <v>1</v>
      </c>
      <c r="D71" s="63">
        <f t="shared" si="13"/>
        <v>4.37</v>
      </c>
      <c r="E71" s="63">
        <f t="shared" si="12"/>
        <v>4.37</v>
      </c>
      <c r="F71" s="275"/>
      <c r="G71" s="275"/>
    </row>
    <row r="72" spans="1:7" ht="15.5" x14ac:dyDescent="0.35">
      <c r="A72" s="41" t="s">
        <v>127</v>
      </c>
      <c r="B72" s="32" t="s">
        <v>125</v>
      </c>
      <c r="C72" s="62">
        <v>1</v>
      </c>
      <c r="D72" s="63">
        <f t="shared" si="13"/>
        <v>10.56</v>
      </c>
      <c r="E72" s="63">
        <f t="shared" si="12"/>
        <v>10.56</v>
      </c>
      <c r="F72" s="275"/>
      <c r="G72" s="275"/>
    </row>
    <row r="73" spans="1:7" ht="15.5" x14ac:dyDescent="0.35">
      <c r="A73" s="41" t="s">
        <v>128</v>
      </c>
      <c r="B73" s="32" t="s">
        <v>129</v>
      </c>
      <c r="C73" s="62">
        <v>9</v>
      </c>
      <c r="D73" s="63">
        <f t="shared" si="13"/>
        <v>8.4700000000000006</v>
      </c>
      <c r="E73" s="63">
        <f t="shared" ref="E73:E76" si="14">C73*D73</f>
        <v>76.23</v>
      </c>
      <c r="F73" s="275"/>
      <c r="G73" s="275"/>
    </row>
    <row r="74" spans="1:7" ht="15.5" x14ac:dyDescent="0.35">
      <c r="A74" s="41" t="s">
        <v>130</v>
      </c>
      <c r="B74" s="32" t="s">
        <v>129</v>
      </c>
      <c r="C74" s="62">
        <v>9</v>
      </c>
      <c r="D74" s="63">
        <f t="shared" si="13"/>
        <v>3.3699999999999997</v>
      </c>
      <c r="E74" s="63">
        <f t="shared" si="14"/>
        <v>30.33</v>
      </c>
      <c r="F74" s="275"/>
      <c r="G74" s="275"/>
    </row>
    <row r="75" spans="1:7" ht="46.5" x14ac:dyDescent="0.35">
      <c r="A75" s="71" t="s">
        <v>140</v>
      </c>
      <c r="B75" s="32" t="s">
        <v>141</v>
      </c>
      <c r="C75" s="62">
        <v>9</v>
      </c>
      <c r="D75" s="72">
        <f>D39</f>
        <v>1.810181</v>
      </c>
      <c r="E75" s="63">
        <f t="shared" si="14"/>
        <v>16.291629</v>
      </c>
      <c r="F75" s="275"/>
      <c r="G75" s="275"/>
    </row>
    <row r="76" spans="1:7" ht="31" x14ac:dyDescent="0.35">
      <c r="A76" s="41" t="s">
        <v>152</v>
      </c>
      <c r="B76" s="32" t="s">
        <v>129</v>
      </c>
      <c r="C76" s="62">
        <v>9</v>
      </c>
      <c r="D76" s="72">
        <f>D40</f>
        <v>6.76</v>
      </c>
      <c r="E76" s="63">
        <f t="shared" si="14"/>
        <v>60.839999999999996</v>
      </c>
      <c r="F76" s="275"/>
      <c r="G76" s="275"/>
    </row>
    <row r="77" spans="1:7" ht="15.5" x14ac:dyDescent="0.3">
      <c r="A77" s="31" t="s">
        <v>133</v>
      </c>
      <c r="B77" s="42"/>
      <c r="C77" s="33"/>
      <c r="D77" s="33"/>
      <c r="E77" s="60">
        <f>SUM(E69:E76)</f>
        <v>229.04426100000001</v>
      </c>
      <c r="F77" s="276"/>
      <c r="G77" s="276"/>
    </row>
    <row r="78" spans="1:7" ht="31" x14ac:dyDescent="0.35">
      <c r="A78" s="43" t="s">
        <v>134</v>
      </c>
      <c r="B78" s="65" t="s">
        <v>135</v>
      </c>
      <c r="C78" s="109">
        <v>14</v>
      </c>
      <c r="D78" s="110">
        <f>D60</f>
        <v>67.88</v>
      </c>
      <c r="E78" s="110">
        <f>C78*D78</f>
        <v>950.31999999999994</v>
      </c>
      <c r="F78" s="95">
        <f>E78+$E$77</f>
        <v>1179.3642609999999</v>
      </c>
      <c r="G78" s="92">
        <f>F78/C78</f>
        <v>84.240304357142847</v>
      </c>
    </row>
    <row r="79" spans="1:7" ht="31" x14ac:dyDescent="0.3">
      <c r="A79" s="35" t="s">
        <v>136</v>
      </c>
      <c r="B79" s="36" t="s">
        <v>135</v>
      </c>
      <c r="C79" s="109">
        <v>14</v>
      </c>
      <c r="D79" s="110">
        <f t="shared" ref="D79:D82" si="15">D61</f>
        <v>54.25</v>
      </c>
      <c r="E79" s="110">
        <f>C79*D79</f>
        <v>759.5</v>
      </c>
      <c r="F79" s="95">
        <f>E79+$E$77</f>
        <v>988.54426100000001</v>
      </c>
      <c r="G79" s="92">
        <f t="shared" ref="G79:G82" si="16">F79/C79</f>
        <v>70.610304357142851</v>
      </c>
    </row>
    <row r="80" spans="1:7" ht="31" x14ac:dyDescent="0.35">
      <c r="A80" s="43" t="s">
        <v>137</v>
      </c>
      <c r="B80" s="65" t="s">
        <v>135</v>
      </c>
      <c r="C80" s="109">
        <v>14</v>
      </c>
      <c r="D80" s="110">
        <f t="shared" si="15"/>
        <v>47.81</v>
      </c>
      <c r="E80" s="110">
        <f>C80*D80</f>
        <v>669.34</v>
      </c>
      <c r="F80" s="95">
        <f>E80+$E$77</f>
        <v>898.38426100000004</v>
      </c>
      <c r="G80" s="92">
        <f t="shared" si="16"/>
        <v>64.170304357142854</v>
      </c>
    </row>
    <row r="81" spans="1:7" ht="31" x14ac:dyDescent="0.3">
      <c r="A81" s="35" t="s">
        <v>138</v>
      </c>
      <c r="B81" s="36" t="s">
        <v>135</v>
      </c>
      <c r="C81" s="109">
        <v>14</v>
      </c>
      <c r="D81" s="110">
        <f t="shared" si="15"/>
        <v>53.53</v>
      </c>
      <c r="E81" s="110">
        <f>C81*D81</f>
        <v>749.42000000000007</v>
      </c>
      <c r="F81" s="95">
        <f>E81+$E$77</f>
        <v>978.46426100000008</v>
      </c>
      <c r="G81" s="92">
        <f t="shared" si="16"/>
        <v>69.890304357142867</v>
      </c>
    </row>
    <row r="82" spans="1:7" ht="31" x14ac:dyDescent="0.35">
      <c r="A82" s="43" t="s">
        <v>139</v>
      </c>
      <c r="B82" s="65" t="s">
        <v>135</v>
      </c>
      <c r="C82" s="109">
        <v>14</v>
      </c>
      <c r="D82" s="110">
        <f t="shared" si="15"/>
        <v>52.989999999999995</v>
      </c>
      <c r="E82" s="110">
        <f>C82*D82</f>
        <v>741.8599999999999</v>
      </c>
      <c r="F82" s="95">
        <f>E82+$E$77</f>
        <v>970.90426099999991</v>
      </c>
      <c r="G82" s="92">
        <f t="shared" si="16"/>
        <v>69.350304357142846</v>
      </c>
    </row>
    <row r="83" spans="1:7" ht="26.25" customHeight="1" x14ac:dyDescent="0.35">
      <c r="A83" s="48" t="s">
        <v>143</v>
      </c>
      <c r="B83" s="49"/>
      <c r="C83" s="50"/>
      <c r="D83" s="51" t="s">
        <v>144</v>
      </c>
      <c r="E83" s="44"/>
      <c r="F83" s="51"/>
    </row>
    <row r="84" spans="1:7" ht="15.5" x14ac:dyDescent="0.35">
      <c r="A84" s="52"/>
      <c r="B84" s="53"/>
      <c r="C84" s="6"/>
      <c r="D84" s="6"/>
      <c r="E84" s="44"/>
      <c r="F84" s="6"/>
    </row>
    <row r="85" spans="1:7" ht="15.5" x14ac:dyDescent="0.35">
      <c r="A85" s="48" t="s">
        <v>145</v>
      </c>
      <c r="B85" s="49"/>
      <c r="C85" s="50"/>
      <c r="D85" s="51" t="s">
        <v>146</v>
      </c>
      <c r="E85" s="44"/>
      <c r="F85" s="51"/>
    </row>
    <row r="86" spans="1:7" ht="15.5" x14ac:dyDescent="0.35">
      <c r="A86" s="44"/>
      <c r="B86" s="293"/>
      <c r="C86" s="293"/>
      <c r="D86" s="37"/>
      <c r="E86" s="44"/>
      <c r="F86" s="28"/>
    </row>
  </sheetData>
  <mergeCells count="44">
    <mergeCell ref="F69:F77"/>
    <mergeCell ref="G69:G77"/>
    <mergeCell ref="B86:C86"/>
    <mergeCell ref="G51:G59"/>
    <mergeCell ref="A66:A68"/>
    <mergeCell ref="B66:B68"/>
    <mergeCell ref="C66:C68"/>
    <mergeCell ref="D66:D68"/>
    <mergeCell ref="E66:E68"/>
    <mergeCell ref="F66:F68"/>
    <mergeCell ref="G66:G68"/>
    <mergeCell ref="F51:F59"/>
    <mergeCell ref="F33:F38"/>
    <mergeCell ref="G33:G38"/>
    <mergeCell ref="F39:F40"/>
    <mergeCell ref="G39:G40"/>
    <mergeCell ref="A48:A50"/>
    <mergeCell ref="B48:B50"/>
    <mergeCell ref="C48:C50"/>
    <mergeCell ref="D48:D50"/>
    <mergeCell ref="E48:E50"/>
    <mergeCell ref="F48:F50"/>
    <mergeCell ref="G48:G50"/>
    <mergeCell ref="B30:B32"/>
    <mergeCell ref="C30:C32"/>
    <mergeCell ref="D30:D32"/>
    <mergeCell ref="E30:E32"/>
    <mergeCell ref="F30:F32"/>
    <mergeCell ref="G30:G32"/>
    <mergeCell ref="A7:F7"/>
    <mergeCell ref="A8:F8"/>
    <mergeCell ref="A9:F9"/>
    <mergeCell ref="A10:F10"/>
    <mergeCell ref="F12:F14"/>
    <mergeCell ref="F15:F23"/>
    <mergeCell ref="B23:E23"/>
    <mergeCell ref="G12:G14"/>
    <mergeCell ref="G15:G23"/>
    <mergeCell ref="A30:A32"/>
    <mergeCell ref="A12:A14"/>
    <mergeCell ref="B12:B14"/>
    <mergeCell ref="C12:C14"/>
    <mergeCell ref="D12:D14"/>
    <mergeCell ref="E12:E14"/>
  </mergeCells>
  <pageMargins left="0.70866141732283472" right="0.11811023622047245" top="0.55118110236220474" bottom="0.15748031496062992" header="0.31496062992125984" footer="0.31496062992125984"/>
  <pageSetup paperSize="9" scale="88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0"/>
  <sheetViews>
    <sheetView view="pageBreakPreview" zoomScale="60" zoomScaleNormal="100" workbookViewId="0">
      <selection activeCell="D5" sqref="D5"/>
    </sheetView>
  </sheetViews>
  <sheetFormatPr defaultColWidth="8.8984375" defaultRowHeight="13" x14ac:dyDescent="0.3"/>
  <cols>
    <col min="1" max="1" width="0.19921875" style="151" customWidth="1"/>
    <col min="2" max="2" width="5.19921875" style="151" customWidth="1"/>
    <col min="3" max="3" width="50.3984375" style="151" customWidth="1"/>
    <col min="4" max="4" width="5" style="151" customWidth="1"/>
    <col min="5" max="5" width="11.3984375" style="151" customWidth="1"/>
    <col min="6" max="6" width="9.09765625" style="151" customWidth="1"/>
    <col min="7" max="7" width="15.19921875" style="151" customWidth="1"/>
    <col min="8" max="8" width="7.296875" style="151" customWidth="1"/>
    <col min="9" max="9" width="7.19921875" style="151" customWidth="1"/>
    <col min="10" max="10" width="7.59765625" style="151" customWidth="1"/>
    <col min="11" max="16384" width="8.8984375" style="151"/>
  </cols>
  <sheetData>
    <row r="1" spans="1:10" ht="15" x14ac:dyDescent="0.3">
      <c r="A1" s="150"/>
      <c r="B1" s="150"/>
      <c r="C1" s="150"/>
      <c r="D1" s="2" t="s">
        <v>0</v>
      </c>
      <c r="E1" s="150"/>
      <c r="F1" s="150"/>
      <c r="G1" s="150"/>
    </row>
    <row r="2" spans="1:10" ht="15.5" x14ac:dyDescent="0.35">
      <c r="A2" s="150"/>
      <c r="B2" s="150"/>
      <c r="C2" s="150"/>
      <c r="D2" s="3" t="s">
        <v>1</v>
      </c>
      <c r="E2" s="150"/>
      <c r="F2" s="150"/>
      <c r="G2" s="150"/>
    </row>
    <row r="3" spans="1:10" ht="15.5" x14ac:dyDescent="0.35">
      <c r="A3" s="150"/>
      <c r="B3" s="150"/>
      <c r="C3" s="150"/>
      <c r="D3" s="3" t="s">
        <v>2</v>
      </c>
      <c r="E3" s="150"/>
      <c r="F3" s="150"/>
      <c r="G3" s="150"/>
    </row>
    <row r="4" spans="1:10" ht="15.5" x14ac:dyDescent="0.35">
      <c r="A4" s="150"/>
      <c r="B4" s="150"/>
      <c r="C4" s="150"/>
      <c r="D4" s="3" t="s">
        <v>3</v>
      </c>
      <c r="E4" s="150"/>
      <c r="F4" s="150"/>
      <c r="G4" s="150"/>
    </row>
    <row r="5" spans="1:10" ht="15.5" x14ac:dyDescent="0.35">
      <c r="A5" s="150"/>
      <c r="B5" s="150"/>
      <c r="C5" s="150"/>
      <c r="D5" s="3" t="s">
        <v>289</v>
      </c>
      <c r="E5" s="150"/>
      <c r="F5" s="150"/>
      <c r="G5" s="150"/>
    </row>
    <row r="6" spans="1:10" ht="18" x14ac:dyDescent="0.4">
      <c r="A6" s="150"/>
      <c r="B6" s="150"/>
      <c r="C6" s="152" t="s">
        <v>229</v>
      </c>
      <c r="D6" s="152"/>
      <c r="E6" s="152"/>
      <c r="F6" s="152"/>
      <c r="G6" s="152"/>
    </row>
    <row r="7" spans="1:10" ht="15" x14ac:dyDescent="0.3">
      <c r="A7" s="150"/>
      <c r="B7" s="150"/>
      <c r="C7" s="263" t="s">
        <v>230</v>
      </c>
      <c r="D7" s="263"/>
      <c r="E7" s="263"/>
      <c r="F7" s="263"/>
      <c r="G7" s="263"/>
    </row>
    <row r="8" spans="1:10" ht="15.5" x14ac:dyDescent="0.3">
      <c r="A8" s="150"/>
      <c r="B8" s="150"/>
      <c r="C8" s="5" t="s">
        <v>231</v>
      </c>
      <c r="D8" s="5"/>
      <c r="E8" s="5"/>
      <c r="F8" s="261">
        <v>44713</v>
      </c>
      <c r="G8" s="261">
        <v>44819</v>
      </c>
    </row>
    <row r="9" spans="1:10" ht="15.5" x14ac:dyDescent="0.3">
      <c r="A9" s="150"/>
      <c r="B9" s="150"/>
      <c r="C9" s="218" t="s">
        <v>276</v>
      </c>
      <c r="D9" s="6"/>
      <c r="E9" s="6"/>
      <c r="F9" s="6"/>
      <c r="G9" s="6"/>
      <c r="H9" s="153">
        <f>3.5385/100</f>
        <v>3.5385E-2</v>
      </c>
      <c r="I9" s="153">
        <v>2.9910000000000001</v>
      </c>
      <c r="J9" s="153">
        <v>2.7650000000000001</v>
      </c>
    </row>
    <row r="10" spans="1:10" ht="35.5" customHeight="1" x14ac:dyDescent="0.3">
      <c r="A10" s="264" t="s">
        <v>6</v>
      </c>
      <c r="B10" s="264"/>
      <c r="C10" s="245" t="s">
        <v>7</v>
      </c>
      <c r="D10" s="246" t="s">
        <v>8</v>
      </c>
      <c r="E10" s="99" t="s">
        <v>11</v>
      </c>
      <c r="F10" s="247" t="s">
        <v>10</v>
      </c>
      <c r="G10" s="247" t="s">
        <v>217</v>
      </c>
      <c r="H10" s="154" t="s">
        <v>232</v>
      </c>
      <c r="I10" s="154" t="s">
        <v>233</v>
      </c>
      <c r="J10" s="154" t="s">
        <v>234</v>
      </c>
    </row>
    <row r="11" spans="1:10" x14ac:dyDescent="0.3">
      <c r="A11" s="262">
        <v>1</v>
      </c>
      <c r="B11" s="262"/>
      <c r="C11" s="183">
        <v>2</v>
      </c>
      <c r="D11" s="183">
        <v>3</v>
      </c>
      <c r="E11" s="155">
        <v>4</v>
      </c>
      <c r="F11" s="155">
        <v>5</v>
      </c>
      <c r="G11" s="155">
        <v>6</v>
      </c>
      <c r="H11" s="156">
        <v>7</v>
      </c>
      <c r="I11" s="156">
        <v>8</v>
      </c>
      <c r="J11" s="156">
        <v>9</v>
      </c>
    </row>
    <row r="12" spans="1:10" ht="96" customHeight="1" x14ac:dyDescent="0.35">
      <c r="A12" s="96"/>
      <c r="B12" s="83"/>
      <c r="C12" s="35" t="s">
        <v>173</v>
      </c>
      <c r="D12" s="35"/>
      <c r="E12" s="157"/>
      <c r="F12" s="158"/>
      <c r="G12" s="73"/>
      <c r="H12" s="73"/>
      <c r="I12" s="73"/>
      <c r="J12" s="73"/>
    </row>
    <row r="13" spans="1:10" ht="31" x14ac:dyDescent="0.3">
      <c r="A13" s="96"/>
      <c r="B13" s="189">
        <v>1</v>
      </c>
      <c r="C13" s="79" t="s">
        <v>174</v>
      </c>
      <c r="D13" s="159" t="s">
        <v>135</v>
      </c>
      <c r="E13" s="108">
        <v>91</v>
      </c>
      <c r="F13" s="107">
        <v>15.3</v>
      </c>
      <c r="G13" s="105">
        <f t="shared" ref="G13:G18" si="0">E13+F13</f>
        <v>106.3</v>
      </c>
      <c r="H13" s="160">
        <f>G13/$H$9</f>
        <v>3004.0977815458527</v>
      </c>
      <c r="I13" s="161">
        <f>G13/$I$9</f>
        <v>35.539953192912066</v>
      </c>
      <c r="J13" s="161">
        <f>G13/$J$9</f>
        <v>38.444846292947553</v>
      </c>
    </row>
    <row r="14" spans="1:10" ht="31" x14ac:dyDescent="0.3">
      <c r="A14" s="96"/>
      <c r="B14" s="189">
        <f>B13+1</f>
        <v>2</v>
      </c>
      <c r="C14" s="79" t="s">
        <v>175</v>
      </c>
      <c r="D14" s="159" t="s">
        <v>135</v>
      </c>
      <c r="E14" s="108">
        <v>71.900000000000006</v>
      </c>
      <c r="F14" s="107">
        <v>15.3</v>
      </c>
      <c r="G14" s="105">
        <f t="shared" si="0"/>
        <v>87.2</v>
      </c>
      <c r="H14" s="160">
        <f t="shared" ref="H14:H72" si="1">G14/$H$9</f>
        <v>2464.3210399886957</v>
      </c>
      <c r="I14" s="161">
        <f t="shared" ref="I14:I18" si="2">G14/$I$9</f>
        <v>29.15412905382815</v>
      </c>
      <c r="J14" s="161">
        <f t="shared" ref="J14:J18" si="3">G14/$J$9</f>
        <v>31.537070524412297</v>
      </c>
    </row>
    <row r="15" spans="1:10" ht="31" x14ac:dyDescent="0.3">
      <c r="A15" s="96"/>
      <c r="B15" s="189">
        <f>B14+1</f>
        <v>3</v>
      </c>
      <c r="C15" s="79" t="s">
        <v>176</v>
      </c>
      <c r="D15" s="159" t="s">
        <v>135</v>
      </c>
      <c r="E15" s="108">
        <v>65.02</v>
      </c>
      <c r="F15" s="107">
        <v>15.3</v>
      </c>
      <c r="G15" s="105">
        <f t="shared" si="0"/>
        <v>80.319999999999993</v>
      </c>
      <c r="H15" s="160">
        <f t="shared" si="1"/>
        <v>2269.8883707785785</v>
      </c>
      <c r="I15" s="161">
        <f t="shared" si="2"/>
        <v>26.853895018388496</v>
      </c>
      <c r="J15" s="161">
        <f t="shared" si="3"/>
        <v>29.048824593128387</v>
      </c>
    </row>
    <row r="16" spans="1:10" ht="27" customHeight="1" x14ac:dyDescent="0.3">
      <c r="A16" s="96"/>
      <c r="B16" s="189">
        <f>B15+1</f>
        <v>4</v>
      </c>
      <c r="C16" s="86" t="s">
        <v>177</v>
      </c>
      <c r="D16" s="159" t="s">
        <v>135</v>
      </c>
      <c r="E16" s="108">
        <v>73.28</v>
      </c>
      <c r="F16" s="107">
        <v>15.3</v>
      </c>
      <c r="G16" s="105">
        <f t="shared" si="0"/>
        <v>88.58</v>
      </c>
      <c r="H16" s="160">
        <f t="shared" si="1"/>
        <v>2503.3206160802602</v>
      </c>
      <c r="I16" s="161">
        <f t="shared" si="2"/>
        <v>29.61551320628552</v>
      </c>
      <c r="J16" s="161">
        <f t="shared" si="3"/>
        <v>32.036166365280287</v>
      </c>
    </row>
    <row r="17" spans="1:10" ht="23" customHeight="1" x14ac:dyDescent="0.3">
      <c r="A17" s="96"/>
      <c r="B17" s="189">
        <f>B16+1</f>
        <v>5</v>
      </c>
      <c r="C17" s="86" t="s">
        <v>178</v>
      </c>
      <c r="D17" s="159" t="s">
        <v>135</v>
      </c>
      <c r="E17" s="108">
        <v>68.13</v>
      </c>
      <c r="F17" s="107">
        <v>15.3</v>
      </c>
      <c r="G17" s="105">
        <f t="shared" si="0"/>
        <v>83.429999999999993</v>
      </c>
      <c r="H17" s="160">
        <f t="shared" si="1"/>
        <v>2357.7787197965235</v>
      </c>
      <c r="I17" s="161">
        <f t="shared" si="2"/>
        <v>27.893681043129384</v>
      </c>
      <c r="J17" s="161">
        <f t="shared" si="3"/>
        <v>30.173598553345386</v>
      </c>
    </row>
    <row r="18" spans="1:10" ht="48.65" customHeight="1" x14ac:dyDescent="0.3">
      <c r="A18" s="96"/>
      <c r="B18" s="189">
        <v>6</v>
      </c>
      <c r="C18" s="90" t="s">
        <v>186</v>
      </c>
      <c r="D18" s="162" t="s">
        <v>187</v>
      </c>
      <c r="E18" s="106">
        <v>19.73</v>
      </c>
      <c r="F18" s="107">
        <f>E18/10000</f>
        <v>1.9729999999999999E-3</v>
      </c>
      <c r="G18" s="105">
        <f t="shared" si="0"/>
        <v>19.731973</v>
      </c>
      <c r="H18" s="160">
        <f t="shared" si="1"/>
        <v>557.63665394941358</v>
      </c>
      <c r="I18" s="161">
        <f t="shared" si="2"/>
        <v>6.5971156803744568</v>
      </c>
      <c r="J18" s="161">
        <f t="shared" si="3"/>
        <v>7.136337432188065</v>
      </c>
    </row>
    <row r="19" spans="1:10" ht="21" customHeight="1" x14ac:dyDescent="0.3">
      <c r="A19" s="96"/>
      <c r="B19" s="189"/>
      <c r="C19" s="87" t="s">
        <v>179</v>
      </c>
      <c r="D19" s="85"/>
      <c r="E19" s="108"/>
      <c r="F19" s="107"/>
      <c r="G19" s="111"/>
      <c r="H19" s="160"/>
      <c r="I19" s="161"/>
      <c r="J19" s="161"/>
    </row>
    <row r="20" spans="1:10" ht="31" x14ac:dyDescent="0.3">
      <c r="A20" s="96"/>
      <c r="B20" s="189"/>
      <c r="C20" s="88" t="s">
        <v>180</v>
      </c>
      <c r="D20" s="89"/>
      <c r="E20" s="105"/>
      <c r="F20" s="111"/>
      <c r="G20" s="111"/>
      <c r="H20" s="160"/>
      <c r="I20" s="161"/>
      <c r="J20" s="161"/>
    </row>
    <row r="21" spans="1:10" ht="31.5" x14ac:dyDescent="0.3">
      <c r="A21" s="96"/>
      <c r="B21" s="189">
        <v>7</v>
      </c>
      <c r="C21" s="88" t="s">
        <v>181</v>
      </c>
      <c r="D21" s="162" t="s">
        <v>182</v>
      </c>
      <c r="E21" s="106">
        <v>33.549999999999997</v>
      </c>
      <c r="F21" s="107">
        <f t="shared" ref="F21:F28" si="4">E21/10000</f>
        <v>3.3549999999999999E-3</v>
      </c>
      <c r="G21" s="105">
        <f t="shared" ref="G21:G28" si="5">E21+F21</f>
        <v>33.553354999999996</v>
      </c>
      <c r="H21" s="160">
        <f t="shared" si="1"/>
        <v>948.23668220997592</v>
      </c>
      <c r="I21" s="161">
        <f t="shared" ref="I21:I79" si="6">G21/$I$9</f>
        <v>11.218105984620527</v>
      </c>
      <c r="J21" s="161">
        <f t="shared" ref="J21:J79" si="7">G21/$J$9</f>
        <v>12.135028933092222</v>
      </c>
    </row>
    <row r="22" spans="1:10" ht="31.5" x14ac:dyDescent="0.3">
      <c r="A22" s="96"/>
      <c r="B22" s="189">
        <v>8</v>
      </c>
      <c r="C22" s="88" t="s">
        <v>183</v>
      </c>
      <c r="D22" s="162" t="s">
        <v>182</v>
      </c>
      <c r="E22" s="106">
        <v>33.549999999999997</v>
      </c>
      <c r="F22" s="107">
        <f t="shared" si="4"/>
        <v>3.3549999999999999E-3</v>
      </c>
      <c r="G22" s="105">
        <f t="shared" si="5"/>
        <v>33.553354999999996</v>
      </c>
      <c r="H22" s="160">
        <f t="shared" si="1"/>
        <v>948.23668220997592</v>
      </c>
      <c r="I22" s="161">
        <f t="shared" si="6"/>
        <v>11.218105984620527</v>
      </c>
      <c r="J22" s="161">
        <f t="shared" si="7"/>
        <v>12.135028933092222</v>
      </c>
    </row>
    <row r="23" spans="1:10" ht="31" x14ac:dyDescent="0.3">
      <c r="A23" s="96"/>
      <c r="B23" s="189"/>
      <c r="C23" s="88" t="s">
        <v>184</v>
      </c>
      <c r="D23" s="162"/>
      <c r="E23" s="106"/>
      <c r="F23" s="107"/>
      <c r="G23" s="105"/>
      <c r="H23" s="160"/>
      <c r="I23" s="161"/>
      <c r="J23" s="161"/>
    </row>
    <row r="24" spans="1:10" ht="31.5" x14ac:dyDescent="0.3">
      <c r="A24" s="96"/>
      <c r="B24" s="189">
        <f>B22+1</f>
        <v>9</v>
      </c>
      <c r="C24" s="88" t="s">
        <v>181</v>
      </c>
      <c r="D24" s="162" t="s">
        <v>182</v>
      </c>
      <c r="E24" s="106">
        <v>35.090000000000003</v>
      </c>
      <c r="F24" s="107">
        <f t="shared" si="4"/>
        <v>3.5090000000000004E-3</v>
      </c>
      <c r="G24" s="105">
        <f t="shared" si="5"/>
        <v>35.093509000000005</v>
      </c>
      <c r="H24" s="160">
        <f t="shared" si="1"/>
        <v>991.76230040977828</v>
      </c>
      <c r="I24" s="161">
        <f t="shared" si="6"/>
        <v>11.733035439652291</v>
      </c>
      <c r="J24" s="161">
        <f t="shared" si="7"/>
        <v>12.692046654611213</v>
      </c>
    </row>
    <row r="25" spans="1:10" ht="31.5" x14ac:dyDescent="0.3">
      <c r="A25" s="96"/>
      <c r="B25" s="189">
        <v>10</v>
      </c>
      <c r="C25" s="88" t="s">
        <v>183</v>
      </c>
      <c r="D25" s="162" t="s">
        <v>182</v>
      </c>
      <c r="E25" s="106">
        <v>35.090000000000003</v>
      </c>
      <c r="F25" s="107">
        <f t="shared" si="4"/>
        <v>3.5090000000000004E-3</v>
      </c>
      <c r="G25" s="105">
        <f t="shared" si="5"/>
        <v>35.093509000000005</v>
      </c>
      <c r="H25" s="160">
        <f t="shared" si="1"/>
        <v>991.76230040977828</v>
      </c>
      <c r="I25" s="161">
        <f t="shared" si="6"/>
        <v>11.733035439652291</v>
      </c>
      <c r="J25" s="161">
        <f t="shared" si="7"/>
        <v>12.692046654611213</v>
      </c>
    </row>
    <row r="26" spans="1:10" ht="31" x14ac:dyDescent="0.3">
      <c r="A26" s="96"/>
      <c r="B26" s="189"/>
      <c r="C26" s="88" t="s">
        <v>185</v>
      </c>
      <c r="D26" s="162"/>
      <c r="E26" s="106"/>
      <c r="F26" s="107"/>
      <c r="G26" s="105"/>
      <c r="H26" s="160"/>
      <c r="I26" s="161"/>
      <c r="J26" s="161"/>
    </row>
    <row r="27" spans="1:10" ht="31.5" x14ac:dyDescent="0.3">
      <c r="A27" s="96"/>
      <c r="B27" s="189">
        <f>B25+1</f>
        <v>11</v>
      </c>
      <c r="C27" s="88" t="s">
        <v>181</v>
      </c>
      <c r="D27" s="162" t="s">
        <v>182</v>
      </c>
      <c r="E27" s="106">
        <v>44.64</v>
      </c>
      <c r="F27" s="107">
        <f t="shared" si="4"/>
        <v>4.4640000000000001E-3</v>
      </c>
      <c r="G27" s="105">
        <f t="shared" si="5"/>
        <v>44.644463999999999</v>
      </c>
      <c r="H27" s="160">
        <f t="shared" si="1"/>
        <v>1261.6776600254345</v>
      </c>
      <c r="I27" s="161">
        <f t="shared" si="6"/>
        <v>14.926266800401203</v>
      </c>
      <c r="J27" s="161">
        <f t="shared" si="7"/>
        <v>16.146279927667269</v>
      </c>
    </row>
    <row r="28" spans="1:10" ht="31.5" x14ac:dyDescent="0.3">
      <c r="A28" s="96"/>
      <c r="B28" s="189">
        <v>12</v>
      </c>
      <c r="C28" s="88" t="s">
        <v>183</v>
      </c>
      <c r="D28" s="162" t="s">
        <v>182</v>
      </c>
      <c r="E28" s="106">
        <v>44.64</v>
      </c>
      <c r="F28" s="107">
        <f t="shared" si="4"/>
        <v>4.4640000000000001E-3</v>
      </c>
      <c r="G28" s="105">
        <f t="shared" si="5"/>
        <v>44.644463999999999</v>
      </c>
      <c r="H28" s="160">
        <f t="shared" si="1"/>
        <v>1261.6776600254345</v>
      </c>
      <c r="I28" s="161">
        <f t="shared" si="6"/>
        <v>14.926266800401203</v>
      </c>
      <c r="J28" s="161">
        <f t="shared" si="7"/>
        <v>16.146279927667269</v>
      </c>
    </row>
    <row r="29" spans="1:10" ht="15.5" x14ac:dyDescent="0.3">
      <c r="A29" s="96"/>
      <c r="B29" s="96"/>
      <c r="C29" s="116" t="s">
        <v>214</v>
      </c>
      <c r="D29" s="183"/>
      <c r="E29" s="163"/>
      <c r="F29" s="163"/>
      <c r="G29" s="163"/>
      <c r="H29" s="160"/>
      <c r="I29" s="161"/>
      <c r="J29" s="161"/>
    </row>
    <row r="30" spans="1:10" ht="28" x14ac:dyDescent="0.3">
      <c r="A30" s="8" t="s">
        <v>12</v>
      </c>
      <c r="B30" s="8">
        <v>13</v>
      </c>
      <c r="C30" s="9" t="s">
        <v>14</v>
      </c>
      <c r="D30" s="164" t="s">
        <v>9</v>
      </c>
      <c r="E30" s="117">
        <v>6.23</v>
      </c>
      <c r="F30" s="165">
        <v>0.64</v>
      </c>
      <c r="G30" s="117">
        <f>E30+F30</f>
        <v>6.87</v>
      </c>
      <c r="H30" s="160">
        <f t="shared" si="1"/>
        <v>194.15006358626536</v>
      </c>
      <c r="I30" s="161">
        <f t="shared" si="6"/>
        <v>2.296890672016048</v>
      </c>
      <c r="J30" s="161">
        <f t="shared" si="7"/>
        <v>2.484629294755877</v>
      </c>
    </row>
    <row r="31" spans="1:10" ht="28" x14ac:dyDescent="0.3">
      <c r="A31" s="8" t="s">
        <v>12</v>
      </c>
      <c r="B31" s="8">
        <f>B30+1</f>
        <v>14</v>
      </c>
      <c r="C31" s="9" t="s">
        <v>15</v>
      </c>
      <c r="D31" s="164" t="s">
        <v>9</v>
      </c>
      <c r="E31" s="117">
        <v>9.34</v>
      </c>
      <c r="F31" s="165">
        <v>0.64</v>
      </c>
      <c r="G31" s="117">
        <f t="shared" ref="G31:G44" si="8">E31+F31</f>
        <v>9.98</v>
      </c>
      <c r="H31" s="160">
        <f t="shared" si="1"/>
        <v>282.04041260421081</v>
      </c>
      <c r="I31" s="161">
        <f t="shared" si="6"/>
        <v>3.3366766967569377</v>
      </c>
      <c r="J31" s="161">
        <f t="shared" si="7"/>
        <v>3.6094032549728752</v>
      </c>
    </row>
    <row r="32" spans="1:10" ht="28" x14ac:dyDescent="0.3">
      <c r="A32" s="8" t="s">
        <v>12</v>
      </c>
      <c r="B32" s="8">
        <f t="shared" ref="B32:B96" si="9">B31+1</f>
        <v>15</v>
      </c>
      <c r="C32" s="9" t="s">
        <v>17</v>
      </c>
      <c r="D32" s="164" t="s">
        <v>9</v>
      </c>
      <c r="E32" s="117">
        <v>6.23</v>
      </c>
      <c r="F32" s="165">
        <v>0.64</v>
      </c>
      <c r="G32" s="117">
        <f t="shared" si="8"/>
        <v>6.87</v>
      </c>
      <c r="H32" s="160">
        <f t="shared" si="1"/>
        <v>194.15006358626536</v>
      </c>
      <c r="I32" s="161">
        <f t="shared" si="6"/>
        <v>2.296890672016048</v>
      </c>
      <c r="J32" s="161">
        <f t="shared" si="7"/>
        <v>2.484629294755877</v>
      </c>
    </row>
    <row r="33" spans="1:10" ht="28" x14ac:dyDescent="0.3">
      <c r="A33" s="8" t="s">
        <v>12</v>
      </c>
      <c r="B33" s="8">
        <f t="shared" si="9"/>
        <v>16</v>
      </c>
      <c r="C33" s="9" t="s">
        <v>19</v>
      </c>
      <c r="D33" s="164" t="s">
        <v>9</v>
      </c>
      <c r="E33" s="117">
        <v>6.23</v>
      </c>
      <c r="F33" s="165">
        <v>0.64</v>
      </c>
      <c r="G33" s="117">
        <f t="shared" si="8"/>
        <v>6.87</v>
      </c>
      <c r="H33" s="160">
        <f t="shared" si="1"/>
        <v>194.15006358626536</v>
      </c>
      <c r="I33" s="161">
        <f t="shared" si="6"/>
        <v>2.296890672016048</v>
      </c>
      <c r="J33" s="161">
        <f t="shared" si="7"/>
        <v>2.484629294755877</v>
      </c>
    </row>
    <row r="34" spans="1:10" ht="28" x14ac:dyDescent="0.3">
      <c r="A34" s="8" t="s">
        <v>12</v>
      </c>
      <c r="B34" s="8">
        <f t="shared" si="9"/>
        <v>17</v>
      </c>
      <c r="C34" s="9" t="s">
        <v>21</v>
      </c>
      <c r="D34" s="164" t="s">
        <v>9</v>
      </c>
      <c r="E34" s="117">
        <v>9.34</v>
      </c>
      <c r="F34" s="165">
        <v>0.64</v>
      </c>
      <c r="G34" s="117">
        <f t="shared" si="8"/>
        <v>9.98</v>
      </c>
      <c r="H34" s="160">
        <f t="shared" si="1"/>
        <v>282.04041260421081</v>
      </c>
      <c r="I34" s="161">
        <f t="shared" si="6"/>
        <v>3.3366766967569377</v>
      </c>
      <c r="J34" s="161">
        <f t="shared" si="7"/>
        <v>3.6094032549728752</v>
      </c>
    </row>
    <row r="35" spans="1:10" ht="28" x14ac:dyDescent="0.3">
      <c r="A35" s="8" t="s">
        <v>12</v>
      </c>
      <c r="B35" s="8">
        <f t="shared" si="9"/>
        <v>18</v>
      </c>
      <c r="C35" s="9" t="s">
        <v>23</v>
      </c>
      <c r="D35" s="164" t="s">
        <v>9</v>
      </c>
      <c r="E35" s="117">
        <v>6.23</v>
      </c>
      <c r="F35" s="165">
        <v>0.64</v>
      </c>
      <c r="G35" s="117">
        <f t="shared" si="8"/>
        <v>6.87</v>
      </c>
      <c r="H35" s="160">
        <f t="shared" si="1"/>
        <v>194.15006358626536</v>
      </c>
      <c r="I35" s="161">
        <f t="shared" si="6"/>
        <v>2.296890672016048</v>
      </c>
      <c r="J35" s="161">
        <f t="shared" si="7"/>
        <v>2.484629294755877</v>
      </c>
    </row>
    <row r="36" spans="1:10" ht="28" x14ac:dyDescent="0.3">
      <c r="A36" s="8" t="s">
        <v>12</v>
      </c>
      <c r="B36" s="8">
        <f t="shared" si="9"/>
        <v>19</v>
      </c>
      <c r="C36" s="9" t="s">
        <v>25</v>
      </c>
      <c r="D36" s="164" t="s">
        <v>9</v>
      </c>
      <c r="E36" s="117">
        <v>9.34</v>
      </c>
      <c r="F36" s="165">
        <v>0.64</v>
      </c>
      <c r="G36" s="117">
        <f t="shared" si="8"/>
        <v>9.98</v>
      </c>
      <c r="H36" s="160">
        <f t="shared" si="1"/>
        <v>282.04041260421081</v>
      </c>
      <c r="I36" s="161">
        <f t="shared" si="6"/>
        <v>3.3366766967569377</v>
      </c>
      <c r="J36" s="161">
        <f t="shared" si="7"/>
        <v>3.6094032549728752</v>
      </c>
    </row>
    <row r="37" spans="1:10" ht="28" x14ac:dyDescent="0.3">
      <c r="A37" s="8" t="s">
        <v>12</v>
      </c>
      <c r="B37" s="8">
        <f t="shared" si="9"/>
        <v>20</v>
      </c>
      <c r="C37" s="9" t="s">
        <v>26</v>
      </c>
      <c r="D37" s="164" t="s">
        <v>9</v>
      </c>
      <c r="E37" s="117">
        <v>9.34</v>
      </c>
      <c r="F37" s="165">
        <v>0.64</v>
      </c>
      <c r="G37" s="117">
        <f t="shared" si="8"/>
        <v>9.98</v>
      </c>
      <c r="H37" s="160">
        <f t="shared" si="1"/>
        <v>282.04041260421081</v>
      </c>
      <c r="I37" s="161">
        <f t="shared" si="6"/>
        <v>3.3366766967569377</v>
      </c>
      <c r="J37" s="161">
        <f t="shared" si="7"/>
        <v>3.6094032549728752</v>
      </c>
    </row>
    <row r="38" spans="1:10" ht="28" x14ac:dyDescent="0.3">
      <c r="A38" s="8" t="s">
        <v>12</v>
      </c>
      <c r="B38" s="8">
        <f t="shared" si="9"/>
        <v>21</v>
      </c>
      <c r="C38" s="9" t="s">
        <v>27</v>
      </c>
      <c r="D38" s="164" t="s">
        <v>9</v>
      </c>
      <c r="E38" s="117">
        <v>6.23</v>
      </c>
      <c r="F38" s="165">
        <v>0.64</v>
      </c>
      <c r="G38" s="117">
        <f t="shared" si="8"/>
        <v>6.87</v>
      </c>
      <c r="H38" s="160">
        <f t="shared" si="1"/>
        <v>194.15006358626536</v>
      </c>
      <c r="I38" s="161">
        <f t="shared" si="6"/>
        <v>2.296890672016048</v>
      </c>
      <c r="J38" s="161">
        <f t="shared" si="7"/>
        <v>2.484629294755877</v>
      </c>
    </row>
    <row r="39" spans="1:10" ht="28" x14ac:dyDescent="0.3">
      <c r="A39" s="8" t="s">
        <v>12</v>
      </c>
      <c r="B39" s="8">
        <f t="shared" si="9"/>
        <v>22</v>
      </c>
      <c r="C39" s="9" t="s">
        <v>28</v>
      </c>
      <c r="D39" s="164" t="s">
        <v>9</v>
      </c>
      <c r="E39" s="117">
        <v>9.34</v>
      </c>
      <c r="F39" s="165">
        <v>0.64</v>
      </c>
      <c r="G39" s="117">
        <f t="shared" si="8"/>
        <v>9.98</v>
      </c>
      <c r="H39" s="160">
        <f t="shared" si="1"/>
        <v>282.04041260421081</v>
      </c>
      <c r="I39" s="161">
        <f t="shared" si="6"/>
        <v>3.3366766967569377</v>
      </c>
      <c r="J39" s="161">
        <f t="shared" si="7"/>
        <v>3.6094032549728752</v>
      </c>
    </row>
    <row r="40" spans="1:10" ht="31" x14ac:dyDescent="0.3">
      <c r="A40" s="8" t="s">
        <v>12</v>
      </c>
      <c r="B40" s="8">
        <f t="shared" si="9"/>
        <v>23</v>
      </c>
      <c r="C40" s="9" t="s">
        <v>29</v>
      </c>
      <c r="D40" s="164" t="s">
        <v>9</v>
      </c>
      <c r="E40" s="117">
        <v>6.23</v>
      </c>
      <c r="F40" s="165">
        <v>0.64</v>
      </c>
      <c r="G40" s="117">
        <f t="shared" si="8"/>
        <v>6.87</v>
      </c>
      <c r="H40" s="160">
        <f t="shared" si="1"/>
        <v>194.15006358626536</v>
      </c>
      <c r="I40" s="161">
        <f t="shared" si="6"/>
        <v>2.296890672016048</v>
      </c>
      <c r="J40" s="161">
        <f t="shared" si="7"/>
        <v>2.484629294755877</v>
      </c>
    </row>
    <row r="41" spans="1:10" ht="31" x14ac:dyDescent="0.3">
      <c r="A41" s="8" t="s">
        <v>12</v>
      </c>
      <c r="B41" s="8">
        <f t="shared" si="9"/>
        <v>24</v>
      </c>
      <c r="C41" s="9" t="s">
        <v>30</v>
      </c>
      <c r="D41" s="164" t="s">
        <v>9</v>
      </c>
      <c r="E41" s="117">
        <v>6.23</v>
      </c>
      <c r="F41" s="165">
        <v>0.64</v>
      </c>
      <c r="G41" s="117">
        <f t="shared" si="8"/>
        <v>6.87</v>
      </c>
      <c r="H41" s="160">
        <f t="shared" si="1"/>
        <v>194.15006358626536</v>
      </c>
      <c r="I41" s="161">
        <f t="shared" si="6"/>
        <v>2.296890672016048</v>
      </c>
      <c r="J41" s="161">
        <f t="shared" si="7"/>
        <v>2.484629294755877</v>
      </c>
    </row>
    <row r="42" spans="1:10" ht="28" x14ac:dyDescent="0.3">
      <c r="A42" s="8" t="s">
        <v>12</v>
      </c>
      <c r="B42" s="8">
        <f t="shared" si="9"/>
        <v>25</v>
      </c>
      <c r="C42" s="9" t="s">
        <v>31</v>
      </c>
      <c r="D42" s="164" t="s">
        <v>9</v>
      </c>
      <c r="E42" s="117">
        <v>9.34</v>
      </c>
      <c r="F42" s="165">
        <v>0.64</v>
      </c>
      <c r="G42" s="117">
        <f t="shared" si="8"/>
        <v>9.98</v>
      </c>
      <c r="H42" s="160">
        <f t="shared" si="1"/>
        <v>282.04041260421081</v>
      </c>
      <c r="I42" s="161">
        <f t="shared" si="6"/>
        <v>3.3366766967569377</v>
      </c>
      <c r="J42" s="161">
        <f t="shared" si="7"/>
        <v>3.6094032549728752</v>
      </c>
    </row>
    <row r="43" spans="1:10" ht="28" x14ac:dyDescent="0.3">
      <c r="A43" s="8" t="s">
        <v>12</v>
      </c>
      <c r="B43" s="8">
        <f t="shared" si="9"/>
        <v>26</v>
      </c>
      <c r="C43" s="9" t="s">
        <v>32</v>
      </c>
      <c r="D43" s="164" t="s">
        <v>9</v>
      </c>
      <c r="E43" s="117">
        <v>6.23</v>
      </c>
      <c r="F43" s="165">
        <v>0.64</v>
      </c>
      <c r="G43" s="117">
        <f t="shared" si="8"/>
        <v>6.87</v>
      </c>
      <c r="H43" s="160">
        <f t="shared" si="1"/>
        <v>194.15006358626536</v>
      </c>
      <c r="I43" s="161">
        <f t="shared" si="6"/>
        <v>2.296890672016048</v>
      </c>
      <c r="J43" s="161">
        <f t="shared" si="7"/>
        <v>2.484629294755877</v>
      </c>
    </row>
    <row r="44" spans="1:10" ht="28" x14ac:dyDescent="0.3">
      <c r="A44" s="8" t="s">
        <v>12</v>
      </c>
      <c r="B44" s="8">
        <f t="shared" si="9"/>
        <v>27</v>
      </c>
      <c r="C44" s="9" t="s">
        <v>33</v>
      </c>
      <c r="D44" s="164" t="s">
        <v>9</v>
      </c>
      <c r="E44" s="117">
        <v>9.34</v>
      </c>
      <c r="F44" s="165">
        <v>0.64</v>
      </c>
      <c r="G44" s="117">
        <f t="shared" si="8"/>
        <v>9.98</v>
      </c>
      <c r="H44" s="160">
        <f t="shared" si="1"/>
        <v>282.04041260421081</v>
      </c>
      <c r="I44" s="161">
        <f t="shared" si="6"/>
        <v>3.3366766967569377</v>
      </c>
      <c r="J44" s="161">
        <f t="shared" si="7"/>
        <v>3.6094032549728752</v>
      </c>
    </row>
    <row r="45" spans="1:10" ht="28" x14ac:dyDescent="0.3">
      <c r="A45" s="8" t="s">
        <v>13</v>
      </c>
      <c r="B45" s="8"/>
      <c r="C45" s="17" t="s">
        <v>34</v>
      </c>
      <c r="D45" s="13"/>
      <c r="E45" s="163"/>
      <c r="F45" s="163"/>
      <c r="G45" s="163"/>
      <c r="H45" s="160"/>
      <c r="I45" s="161"/>
      <c r="J45" s="161"/>
    </row>
    <row r="46" spans="1:10" ht="34.5" x14ac:dyDescent="0.3">
      <c r="A46" s="8" t="s">
        <v>13</v>
      </c>
      <c r="B46" s="8">
        <v>28</v>
      </c>
      <c r="C46" s="8" t="s">
        <v>235</v>
      </c>
      <c r="D46" s="14" t="s">
        <v>9</v>
      </c>
      <c r="E46" s="117">
        <v>6.2</v>
      </c>
      <c r="F46" s="117">
        <v>0.46</v>
      </c>
      <c r="G46" s="117">
        <f>E46+F46</f>
        <v>6.66</v>
      </c>
      <c r="H46" s="160">
        <f t="shared" si="1"/>
        <v>188.21534548537517</v>
      </c>
      <c r="I46" s="161">
        <f t="shared" si="6"/>
        <v>2.2266800401203612</v>
      </c>
      <c r="J46" s="161">
        <f t="shared" si="7"/>
        <v>2.4086799276672695</v>
      </c>
    </row>
    <row r="47" spans="1:10" ht="34.5" x14ac:dyDescent="0.3">
      <c r="A47" s="8" t="s">
        <v>13</v>
      </c>
      <c r="B47" s="8">
        <f t="shared" si="9"/>
        <v>29</v>
      </c>
      <c r="C47" s="8" t="s">
        <v>236</v>
      </c>
      <c r="D47" s="14" t="s">
        <v>9</v>
      </c>
      <c r="E47" s="117">
        <v>6.2</v>
      </c>
      <c r="F47" s="117">
        <v>0.46</v>
      </c>
      <c r="G47" s="117">
        <f>E47+F47</f>
        <v>6.66</v>
      </c>
      <c r="H47" s="160">
        <f t="shared" si="1"/>
        <v>188.21534548537517</v>
      </c>
      <c r="I47" s="161">
        <f t="shared" si="6"/>
        <v>2.2266800401203612</v>
      </c>
      <c r="J47" s="161">
        <f t="shared" si="7"/>
        <v>2.4086799276672695</v>
      </c>
    </row>
    <row r="48" spans="1:10" ht="34.5" x14ac:dyDescent="0.3">
      <c r="A48" s="8" t="s">
        <v>13</v>
      </c>
      <c r="B48" s="8">
        <f t="shared" si="9"/>
        <v>30</v>
      </c>
      <c r="C48" s="8" t="s">
        <v>35</v>
      </c>
      <c r="D48" s="14" t="s">
        <v>9</v>
      </c>
      <c r="E48" s="117">
        <v>6.2</v>
      </c>
      <c r="F48" s="117">
        <v>0.46</v>
      </c>
      <c r="G48" s="117">
        <f>E48+F48</f>
        <v>6.66</v>
      </c>
      <c r="H48" s="160">
        <f t="shared" si="1"/>
        <v>188.21534548537517</v>
      </c>
      <c r="I48" s="161">
        <f t="shared" si="6"/>
        <v>2.2266800401203612</v>
      </c>
      <c r="J48" s="161">
        <f t="shared" si="7"/>
        <v>2.4086799276672695</v>
      </c>
    </row>
    <row r="49" spans="1:10" ht="56" x14ac:dyDescent="0.3">
      <c r="A49" s="8" t="s">
        <v>13</v>
      </c>
      <c r="B49" s="8">
        <f t="shared" si="9"/>
        <v>31</v>
      </c>
      <c r="C49" s="8" t="s">
        <v>36</v>
      </c>
      <c r="D49" s="14" t="s">
        <v>9</v>
      </c>
      <c r="E49" s="117">
        <v>9.2799999999999994</v>
      </c>
      <c r="F49" s="117">
        <v>0.46</v>
      </c>
      <c r="G49" s="117">
        <f t="shared" ref="G49:G75" si="10">E49+F49</f>
        <v>9.74</v>
      </c>
      <c r="H49" s="160">
        <f t="shared" si="1"/>
        <v>275.25787763176487</v>
      </c>
      <c r="I49" s="161">
        <f t="shared" si="6"/>
        <v>3.2564359745904379</v>
      </c>
      <c r="J49" s="161">
        <f t="shared" si="7"/>
        <v>3.5226039783001806</v>
      </c>
    </row>
    <row r="50" spans="1:10" ht="21" customHeight="1" x14ac:dyDescent="0.3">
      <c r="A50" s="8" t="s">
        <v>13</v>
      </c>
      <c r="B50" s="8">
        <f t="shared" si="9"/>
        <v>32</v>
      </c>
      <c r="C50" s="8" t="s">
        <v>37</v>
      </c>
      <c r="D50" s="14" t="s">
        <v>9</v>
      </c>
      <c r="E50" s="117">
        <v>9.2799999999999994</v>
      </c>
      <c r="F50" s="117">
        <v>0.46</v>
      </c>
      <c r="G50" s="117">
        <f t="shared" si="10"/>
        <v>9.74</v>
      </c>
      <c r="H50" s="160">
        <f t="shared" si="1"/>
        <v>275.25787763176487</v>
      </c>
      <c r="I50" s="161">
        <f t="shared" si="6"/>
        <v>3.2564359745904379</v>
      </c>
      <c r="J50" s="161">
        <f t="shared" si="7"/>
        <v>3.5226039783001806</v>
      </c>
    </row>
    <row r="51" spans="1:10" ht="34.5" x14ac:dyDescent="0.3">
      <c r="A51" s="8" t="s">
        <v>13</v>
      </c>
      <c r="B51" s="8">
        <f t="shared" si="9"/>
        <v>33</v>
      </c>
      <c r="C51" s="8" t="s">
        <v>38</v>
      </c>
      <c r="D51" s="14" t="s">
        <v>9</v>
      </c>
      <c r="E51" s="117">
        <v>12.4</v>
      </c>
      <c r="F51" s="117">
        <v>0.46</v>
      </c>
      <c r="G51" s="117">
        <f t="shared" si="10"/>
        <v>12.860000000000001</v>
      </c>
      <c r="H51" s="160">
        <f t="shared" si="1"/>
        <v>363.43083227356226</v>
      </c>
      <c r="I51" s="161">
        <f t="shared" si="6"/>
        <v>4.2995653627549313</v>
      </c>
      <c r="J51" s="161">
        <f t="shared" si="7"/>
        <v>4.6509945750452077</v>
      </c>
    </row>
    <row r="52" spans="1:10" ht="42" x14ac:dyDescent="0.3">
      <c r="A52" s="8" t="s">
        <v>13</v>
      </c>
      <c r="B52" s="8">
        <f t="shared" si="9"/>
        <v>34</v>
      </c>
      <c r="C52" s="8" t="s">
        <v>39</v>
      </c>
      <c r="D52" s="14" t="s">
        <v>9</v>
      </c>
      <c r="E52" s="117">
        <v>6.2</v>
      </c>
      <c r="F52" s="117">
        <v>0.46</v>
      </c>
      <c r="G52" s="117">
        <f t="shared" si="10"/>
        <v>6.66</v>
      </c>
      <c r="H52" s="160">
        <f t="shared" si="1"/>
        <v>188.21534548537517</v>
      </c>
      <c r="I52" s="161">
        <f t="shared" si="6"/>
        <v>2.2266800401203612</v>
      </c>
      <c r="J52" s="161">
        <f t="shared" si="7"/>
        <v>2.4086799276672695</v>
      </c>
    </row>
    <row r="53" spans="1:10" ht="42" x14ac:dyDescent="0.3">
      <c r="A53" s="8" t="s">
        <v>13</v>
      </c>
      <c r="B53" s="8">
        <f t="shared" si="9"/>
        <v>35</v>
      </c>
      <c r="C53" s="8" t="s">
        <v>40</v>
      </c>
      <c r="D53" s="14" t="s">
        <v>9</v>
      </c>
      <c r="E53" s="117">
        <v>6.2</v>
      </c>
      <c r="F53" s="117">
        <v>0.46</v>
      </c>
      <c r="G53" s="117">
        <f t="shared" si="10"/>
        <v>6.66</v>
      </c>
      <c r="H53" s="160">
        <f t="shared" si="1"/>
        <v>188.21534548537517</v>
      </c>
      <c r="I53" s="161">
        <f t="shared" si="6"/>
        <v>2.2266800401203612</v>
      </c>
      <c r="J53" s="161">
        <f t="shared" si="7"/>
        <v>2.4086799276672695</v>
      </c>
    </row>
    <row r="54" spans="1:10" ht="42" x14ac:dyDescent="0.3">
      <c r="A54" s="8" t="s">
        <v>13</v>
      </c>
      <c r="B54" s="8">
        <f t="shared" si="9"/>
        <v>36</v>
      </c>
      <c r="C54" s="8" t="s">
        <v>41</v>
      </c>
      <c r="D54" s="14" t="s">
        <v>9</v>
      </c>
      <c r="E54" s="117">
        <v>6.2</v>
      </c>
      <c r="F54" s="117">
        <v>0.46</v>
      </c>
      <c r="G54" s="117">
        <f t="shared" si="10"/>
        <v>6.66</v>
      </c>
      <c r="H54" s="160">
        <f t="shared" si="1"/>
        <v>188.21534548537517</v>
      </c>
      <c r="I54" s="161">
        <f t="shared" si="6"/>
        <v>2.2266800401203612</v>
      </c>
      <c r="J54" s="161">
        <f t="shared" si="7"/>
        <v>2.4086799276672695</v>
      </c>
    </row>
    <row r="55" spans="1:10" ht="22" customHeight="1" x14ac:dyDescent="0.3">
      <c r="A55" s="8" t="s">
        <v>13</v>
      </c>
      <c r="B55" s="8">
        <f t="shared" si="9"/>
        <v>37</v>
      </c>
      <c r="C55" s="15" t="s">
        <v>42</v>
      </c>
      <c r="D55" s="14" t="s">
        <v>9</v>
      </c>
      <c r="E55" s="117">
        <v>6.2</v>
      </c>
      <c r="F55" s="117">
        <v>0.46</v>
      </c>
      <c r="G55" s="117">
        <f t="shared" si="10"/>
        <v>6.66</v>
      </c>
      <c r="H55" s="160">
        <f t="shared" si="1"/>
        <v>188.21534548537517</v>
      </c>
      <c r="I55" s="161">
        <f t="shared" si="6"/>
        <v>2.2266800401203612</v>
      </c>
      <c r="J55" s="161">
        <f t="shared" si="7"/>
        <v>2.4086799276672695</v>
      </c>
    </row>
    <row r="56" spans="1:10" ht="56" x14ac:dyDescent="0.3">
      <c r="A56" s="8" t="s">
        <v>13</v>
      </c>
      <c r="B56" s="8">
        <f t="shared" si="9"/>
        <v>38</v>
      </c>
      <c r="C56" s="8" t="s">
        <v>43</v>
      </c>
      <c r="D56" s="14" t="s">
        <v>9</v>
      </c>
      <c r="E56" s="117">
        <v>15.48</v>
      </c>
      <c r="F56" s="117">
        <v>0.46</v>
      </c>
      <c r="G56" s="117">
        <f t="shared" si="10"/>
        <v>15.940000000000001</v>
      </c>
      <c r="H56" s="160">
        <f t="shared" si="1"/>
        <v>450.47336441995202</v>
      </c>
      <c r="I56" s="161">
        <f t="shared" si="6"/>
        <v>5.3293212972250084</v>
      </c>
      <c r="J56" s="161">
        <f t="shared" si="7"/>
        <v>5.7649186256781197</v>
      </c>
    </row>
    <row r="57" spans="1:10" ht="56" x14ac:dyDescent="0.3">
      <c r="A57" s="8" t="s">
        <v>13</v>
      </c>
      <c r="B57" s="8">
        <f t="shared" si="9"/>
        <v>39</v>
      </c>
      <c r="C57" s="8" t="s">
        <v>44</v>
      </c>
      <c r="D57" s="14" t="s">
        <v>9</v>
      </c>
      <c r="E57" s="117">
        <v>9.2799999999999994</v>
      </c>
      <c r="F57" s="117">
        <v>0.46</v>
      </c>
      <c r="G57" s="117">
        <f t="shared" si="10"/>
        <v>9.74</v>
      </c>
      <c r="H57" s="160">
        <f t="shared" si="1"/>
        <v>275.25787763176487</v>
      </c>
      <c r="I57" s="161">
        <f t="shared" si="6"/>
        <v>3.2564359745904379</v>
      </c>
      <c r="J57" s="161">
        <f t="shared" si="7"/>
        <v>3.5226039783001806</v>
      </c>
    </row>
    <row r="58" spans="1:10" ht="34.5" x14ac:dyDescent="0.3">
      <c r="A58" s="8" t="s">
        <v>13</v>
      </c>
      <c r="B58" s="8">
        <f t="shared" si="9"/>
        <v>40</v>
      </c>
      <c r="C58" s="8" t="s">
        <v>45</v>
      </c>
      <c r="D58" s="14" t="s">
        <v>9</v>
      </c>
      <c r="E58" s="117">
        <v>6.2</v>
      </c>
      <c r="F58" s="117">
        <v>0.46</v>
      </c>
      <c r="G58" s="117">
        <f t="shared" si="10"/>
        <v>6.66</v>
      </c>
      <c r="H58" s="160">
        <f t="shared" si="1"/>
        <v>188.21534548537517</v>
      </c>
      <c r="I58" s="161">
        <f t="shared" si="6"/>
        <v>2.2266800401203612</v>
      </c>
      <c r="J58" s="161">
        <f t="shared" si="7"/>
        <v>2.4086799276672695</v>
      </c>
    </row>
    <row r="59" spans="1:10" ht="42" x14ac:dyDescent="0.3">
      <c r="A59" s="8" t="s">
        <v>13</v>
      </c>
      <c r="B59" s="8">
        <f t="shared" si="9"/>
        <v>41</v>
      </c>
      <c r="C59" s="8" t="s">
        <v>46</v>
      </c>
      <c r="D59" s="14" t="s">
        <v>9</v>
      </c>
      <c r="E59" s="117">
        <v>6.2</v>
      </c>
      <c r="F59" s="117">
        <v>0.46</v>
      </c>
      <c r="G59" s="117">
        <f t="shared" si="10"/>
        <v>6.66</v>
      </c>
      <c r="H59" s="160">
        <f t="shared" si="1"/>
        <v>188.21534548537517</v>
      </c>
      <c r="I59" s="161">
        <f t="shared" si="6"/>
        <v>2.2266800401203612</v>
      </c>
      <c r="J59" s="161">
        <f t="shared" si="7"/>
        <v>2.4086799276672695</v>
      </c>
    </row>
    <row r="60" spans="1:10" ht="18.649999999999999" customHeight="1" x14ac:dyDescent="0.3">
      <c r="A60" s="8" t="s">
        <v>13</v>
      </c>
      <c r="B60" s="8">
        <f t="shared" si="9"/>
        <v>42</v>
      </c>
      <c r="C60" s="8" t="s">
        <v>47</v>
      </c>
      <c r="D60" s="14" t="s">
        <v>9</v>
      </c>
      <c r="E60" s="117">
        <v>9.2799999999999994</v>
      </c>
      <c r="F60" s="117">
        <v>0.46</v>
      </c>
      <c r="G60" s="117">
        <f t="shared" si="10"/>
        <v>9.74</v>
      </c>
      <c r="H60" s="160">
        <f t="shared" si="1"/>
        <v>275.25787763176487</v>
      </c>
      <c r="I60" s="161">
        <f t="shared" si="6"/>
        <v>3.2564359745904379</v>
      </c>
      <c r="J60" s="161">
        <f t="shared" si="7"/>
        <v>3.5226039783001806</v>
      </c>
    </row>
    <row r="61" spans="1:10" ht="42" x14ac:dyDescent="0.3">
      <c r="A61" s="8" t="s">
        <v>13</v>
      </c>
      <c r="B61" s="8">
        <f t="shared" si="9"/>
        <v>43</v>
      </c>
      <c r="C61" s="8" t="s">
        <v>48</v>
      </c>
      <c r="D61" s="14" t="s">
        <v>9</v>
      </c>
      <c r="E61" s="117">
        <v>12.4</v>
      </c>
      <c r="F61" s="117">
        <v>0.46</v>
      </c>
      <c r="G61" s="117">
        <f t="shared" si="10"/>
        <v>12.860000000000001</v>
      </c>
      <c r="H61" s="160">
        <f t="shared" si="1"/>
        <v>363.43083227356226</v>
      </c>
      <c r="I61" s="161">
        <f t="shared" si="6"/>
        <v>4.2995653627549313</v>
      </c>
      <c r="J61" s="161">
        <f t="shared" si="7"/>
        <v>4.6509945750452077</v>
      </c>
    </row>
    <row r="62" spans="1:10" ht="56" x14ac:dyDescent="0.3">
      <c r="A62" s="8" t="s">
        <v>13</v>
      </c>
      <c r="B62" s="8">
        <f t="shared" si="9"/>
        <v>44</v>
      </c>
      <c r="C62" s="8" t="s">
        <v>49</v>
      </c>
      <c r="D62" s="14" t="s">
        <v>9</v>
      </c>
      <c r="E62" s="117">
        <v>12.4</v>
      </c>
      <c r="F62" s="117">
        <v>0.46</v>
      </c>
      <c r="G62" s="117">
        <f t="shared" si="10"/>
        <v>12.860000000000001</v>
      </c>
      <c r="H62" s="160">
        <f t="shared" si="1"/>
        <v>363.43083227356226</v>
      </c>
      <c r="I62" s="161">
        <f t="shared" si="6"/>
        <v>4.2995653627549313</v>
      </c>
      <c r="J62" s="161">
        <f t="shared" si="7"/>
        <v>4.6509945750452077</v>
      </c>
    </row>
    <row r="63" spans="1:10" ht="34.5" x14ac:dyDescent="0.3">
      <c r="A63" s="8" t="s">
        <v>13</v>
      </c>
      <c r="B63" s="8">
        <f t="shared" si="9"/>
        <v>45</v>
      </c>
      <c r="C63" s="8" t="s">
        <v>50</v>
      </c>
      <c r="D63" s="14" t="s">
        <v>9</v>
      </c>
      <c r="E63" s="117">
        <v>18.579999999999998</v>
      </c>
      <c r="F63" s="117">
        <v>0.46</v>
      </c>
      <c r="G63" s="117">
        <f t="shared" si="10"/>
        <v>19.04</v>
      </c>
      <c r="H63" s="160">
        <f t="shared" si="1"/>
        <v>538.08110781404548</v>
      </c>
      <c r="I63" s="161">
        <f t="shared" si="6"/>
        <v>6.3657639585422929</v>
      </c>
      <c r="J63" s="161">
        <f t="shared" si="7"/>
        <v>6.886075949367088</v>
      </c>
    </row>
    <row r="64" spans="1:10" ht="45" customHeight="1" x14ac:dyDescent="0.3">
      <c r="A64" s="8" t="s">
        <v>13</v>
      </c>
      <c r="B64" s="8">
        <f t="shared" si="9"/>
        <v>46</v>
      </c>
      <c r="C64" s="8" t="s">
        <v>51</v>
      </c>
      <c r="D64" s="14" t="s">
        <v>9</v>
      </c>
      <c r="E64" s="117">
        <v>15.48</v>
      </c>
      <c r="F64" s="117">
        <v>0.46</v>
      </c>
      <c r="G64" s="117">
        <f t="shared" si="10"/>
        <v>15.940000000000001</v>
      </c>
      <c r="H64" s="160">
        <f t="shared" si="1"/>
        <v>450.47336441995202</v>
      </c>
      <c r="I64" s="161">
        <f t="shared" si="6"/>
        <v>5.3293212972250084</v>
      </c>
      <c r="J64" s="161">
        <f t="shared" si="7"/>
        <v>5.7649186256781197</v>
      </c>
    </row>
    <row r="65" spans="1:10" ht="18" customHeight="1" x14ac:dyDescent="0.3">
      <c r="A65" s="8" t="s">
        <v>13</v>
      </c>
      <c r="B65" s="8">
        <f t="shared" si="9"/>
        <v>47</v>
      </c>
      <c r="C65" s="15" t="s">
        <v>52</v>
      </c>
      <c r="D65" s="14" t="s">
        <v>9</v>
      </c>
      <c r="E65" s="117">
        <v>9.2799999999999994</v>
      </c>
      <c r="F65" s="117">
        <v>0.46</v>
      </c>
      <c r="G65" s="117">
        <f t="shared" si="10"/>
        <v>9.74</v>
      </c>
      <c r="H65" s="160">
        <f t="shared" si="1"/>
        <v>275.25787763176487</v>
      </c>
      <c r="I65" s="161">
        <f t="shared" si="6"/>
        <v>3.2564359745904379</v>
      </c>
      <c r="J65" s="161">
        <f t="shared" si="7"/>
        <v>3.5226039783001806</v>
      </c>
    </row>
    <row r="66" spans="1:10" ht="42" x14ac:dyDescent="0.3">
      <c r="A66" s="8" t="s">
        <v>13</v>
      </c>
      <c r="B66" s="8">
        <f t="shared" si="9"/>
        <v>48</v>
      </c>
      <c r="C66" s="8" t="s">
        <v>53</v>
      </c>
      <c r="D66" s="14" t="s">
        <v>9</v>
      </c>
      <c r="E66" s="117">
        <v>12.4</v>
      </c>
      <c r="F66" s="117">
        <v>0.46</v>
      </c>
      <c r="G66" s="117">
        <f t="shared" si="10"/>
        <v>12.860000000000001</v>
      </c>
      <c r="H66" s="160">
        <f t="shared" si="1"/>
        <v>363.43083227356226</v>
      </c>
      <c r="I66" s="161">
        <f t="shared" si="6"/>
        <v>4.2995653627549313</v>
      </c>
      <c r="J66" s="161">
        <f t="shared" si="7"/>
        <v>4.6509945750452077</v>
      </c>
    </row>
    <row r="67" spans="1:10" ht="42" x14ac:dyDescent="0.3">
      <c r="A67" s="8" t="s">
        <v>13</v>
      </c>
      <c r="B67" s="8">
        <f t="shared" si="9"/>
        <v>49</v>
      </c>
      <c r="C67" s="8" t="s">
        <v>54</v>
      </c>
      <c r="D67" s="14" t="s">
        <v>9</v>
      </c>
      <c r="E67" s="117">
        <v>6.2</v>
      </c>
      <c r="F67" s="117">
        <v>0.46</v>
      </c>
      <c r="G67" s="117">
        <f t="shared" si="10"/>
        <v>6.66</v>
      </c>
      <c r="H67" s="160">
        <f t="shared" si="1"/>
        <v>188.21534548537517</v>
      </c>
      <c r="I67" s="161">
        <f t="shared" si="6"/>
        <v>2.2266800401203612</v>
      </c>
      <c r="J67" s="161">
        <f t="shared" si="7"/>
        <v>2.4086799276672695</v>
      </c>
    </row>
    <row r="68" spans="1:10" ht="34.5" x14ac:dyDescent="0.3">
      <c r="A68" s="8" t="s">
        <v>13</v>
      </c>
      <c r="B68" s="8">
        <f t="shared" si="9"/>
        <v>50</v>
      </c>
      <c r="C68" s="8" t="s">
        <v>55</v>
      </c>
      <c r="D68" s="14" t="s">
        <v>9</v>
      </c>
      <c r="E68" s="117">
        <v>6.2</v>
      </c>
      <c r="F68" s="117">
        <v>0.46</v>
      </c>
      <c r="G68" s="117">
        <f t="shared" si="10"/>
        <v>6.66</v>
      </c>
      <c r="H68" s="160">
        <f t="shared" si="1"/>
        <v>188.21534548537517</v>
      </c>
      <c r="I68" s="161">
        <f t="shared" si="6"/>
        <v>2.2266800401203612</v>
      </c>
      <c r="J68" s="161">
        <f t="shared" si="7"/>
        <v>2.4086799276672695</v>
      </c>
    </row>
    <row r="69" spans="1:10" ht="42" x14ac:dyDescent="0.3">
      <c r="A69" s="8" t="s">
        <v>13</v>
      </c>
      <c r="B69" s="8">
        <f t="shared" si="9"/>
        <v>51</v>
      </c>
      <c r="C69" s="8" t="s">
        <v>56</v>
      </c>
      <c r="D69" s="14" t="s">
        <v>9</v>
      </c>
      <c r="E69" s="117">
        <v>6.2</v>
      </c>
      <c r="F69" s="117">
        <v>0.46</v>
      </c>
      <c r="G69" s="117">
        <f t="shared" si="10"/>
        <v>6.66</v>
      </c>
      <c r="H69" s="160">
        <f t="shared" si="1"/>
        <v>188.21534548537517</v>
      </c>
      <c r="I69" s="161">
        <f t="shared" si="6"/>
        <v>2.2266800401203612</v>
      </c>
      <c r="J69" s="161">
        <f t="shared" si="7"/>
        <v>2.4086799276672695</v>
      </c>
    </row>
    <row r="70" spans="1:10" ht="22" customHeight="1" x14ac:dyDescent="0.3">
      <c r="A70" s="8" t="s">
        <v>13</v>
      </c>
      <c r="B70" s="8">
        <f t="shared" si="9"/>
        <v>52</v>
      </c>
      <c r="C70" s="8" t="s">
        <v>57</v>
      </c>
      <c r="D70" s="14" t="s">
        <v>9</v>
      </c>
      <c r="E70" s="117">
        <v>6.2</v>
      </c>
      <c r="F70" s="117">
        <v>0.46</v>
      </c>
      <c r="G70" s="117">
        <f t="shared" si="10"/>
        <v>6.66</v>
      </c>
      <c r="H70" s="160">
        <f t="shared" si="1"/>
        <v>188.21534548537517</v>
      </c>
      <c r="I70" s="161">
        <f t="shared" si="6"/>
        <v>2.2266800401203612</v>
      </c>
      <c r="J70" s="161">
        <f t="shared" si="7"/>
        <v>2.4086799276672695</v>
      </c>
    </row>
    <row r="71" spans="1:10" ht="28" x14ac:dyDescent="0.3">
      <c r="A71" s="8" t="s">
        <v>13</v>
      </c>
      <c r="B71" s="8">
        <f t="shared" si="9"/>
        <v>53</v>
      </c>
      <c r="C71" s="8" t="s">
        <v>58</v>
      </c>
      <c r="D71" s="16" t="s">
        <v>9</v>
      </c>
      <c r="E71" s="117">
        <v>18.579999999999998</v>
      </c>
      <c r="F71" s="117">
        <v>0.46</v>
      </c>
      <c r="G71" s="117">
        <f t="shared" si="10"/>
        <v>19.04</v>
      </c>
      <c r="H71" s="160">
        <f t="shared" si="1"/>
        <v>538.08110781404548</v>
      </c>
      <c r="I71" s="161">
        <f t="shared" si="6"/>
        <v>6.3657639585422929</v>
      </c>
      <c r="J71" s="161">
        <f t="shared" si="7"/>
        <v>6.886075949367088</v>
      </c>
    </row>
    <row r="72" spans="1:10" ht="17.399999999999999" customHeight="1" x14ac:dyDescent="0.3">
      <c r="A72" s="8" t="s">
        <v>13</v>
      </c>
      <c r="B72" s="8">
        <f t="shared" si="9"/>
        <v>54</v>
      </c>
      <c r="C72" s="8" t="s">
        <v>59</v>
      </c>
      <c r="D72" s="16" t="s">
        <v>9</v>
      </c>
      <c r="E72" s="117">
        <v>30.97</v>
      </c>
      <c r="F72" s="117">
        <v>0.46</v>
      </c>
      <c r="G72" s="117">
        <f t="shared" si="10"/>
        <v>31.43</v>
      </c>
      <c r="H72" s="160">
        <f t="shared" si="1"/>
        <v>888.2294757665677</v>
      </c>
      <c r="I72" s="161">
        <f t="shared" si="6"/>
        <v>10.508191240387829</v>
      </c>
      <c r="J72" s="161">
        <f t="shared" si="7"/>
        <v>11.367088607594937</v>
      </c>
    </row>
    <row r="73" spans="1:10" ht="18" customHeight="1" x14ac:dyDescent="0.3">
      <c r="A73" s="8" t="s">
        <v>13</v>
      </c>
      <c r="B73" s="8">
        <f t="shared" si="9"/>
        <v>55</v>
      </c>
      <c r="C73" s="8" t="s">
        <v>60</v>
      </c>
      <c r="D73" s="16" t="s">
        <v>9</v>
      </c>
      <c r="E73" s="117">
        <v>18.579999999999998</v>
      </c>
      <c r="F73" s="117">
        <v>0.46</v>
      </c>
      <c r="G73" s="117">
        <f t="shared" si="10"/>
        <v>19.04</v>
      </c>
      <c r="H73" s="160">
        <f t="shared" ref="H73:H132" si="11">G73/$H$9</f>
        <v>538.08110781404548</v>
      </c>
      <c r="I73" s="161">
        <f t="shared" si="6"/>
        <v>6.3657639585422929</v>
      </c>
      <c r="J73" s="161">
        <f t="shared" si="7"/>
        <v>6.886075949367088</v>
      </c>
    </row>
    <row r="74" spans="1:10" ht="28.5" customHeight="1" x14ac:dyDescent="0.3">
      <c r="A74" s="8" t="s">
        <v>13</v>
      </c>
      <c r="B74" s="8">
        <f t="shared" si="9"/>
        <v>56</v>
      </c>
      <c r="C74" s="8" t="s">
        <v>61</v>
      </c>
      <c r="D74" s="16" t="s">
        <v>9</v>
      </c>
      <c r="E74" s="117">
        <v>24.77</v>
      </c>
      <c r="F74" s="117">
        <v>0.46</v>
      </c>
      <c r="G74" s="117">
        <f t="shared" si="10"/>
        <v>25.23</v>
      </c>
      <c r="H74" s="160">
        <f t="shared" si="11"/>
        <v>713.01398897838067</v>
      </c>
      <c r="I74" s="161">
        <f t="shared" si="6"/>
        <v>8.4353059177532597</v>
      </c>
      <c r="J74" s="161">
        <f t="shared" si="7"/>
        <v>9.1247739602169986</v>
      </c>
    </row>
    <row r="75" spans="1:10" ht="35" customHeight="1" x14ac:dyDescent="0.3">
      <c r="A75" s="8" t="s">
        <v>18</v>
      </c>
      <c r="B75" s="8">
        <f t="shared" si="9"/>
        <v>57</v>
      </c>
      <c r="C75" s="8" t="s">
        <v>62</v>
      </c>
      <c r="D75" s="16" t="s">
        <v>63</v>
      </c>
      <c r="E75" s="117">
        <v>1.82</v>
      </c>
      <c r="F75" s="117">
        <v>0.18</v>
      </c>
      <c r="G75" s="117">
        <f t="shared" si="10"/>
        <v>2</v>
      </c>
      <c r="H75" s="160">
        <f t="shared" si="11"/>
        <v>56.521124770382933</v>
      </c>
      <c r="I75" s="161">
        <f t="shared" si="6"/>
        <v>0.66867268472082908</v>
      </c>
      <c r="J75" s="161">
        <f t="shared" si="7"/>
        <v>0.72332730560578662</v>
      </c>
    </row>
    <row r="76" spans="1:10" ht="15.5" x14ac:dyDescent="0.3">
      <c r="A76" s="18" t="s">
        <v>13</v>
      </c>
      <c r="B76" s="8"/>
      <c r="C76" s="166" t="s">
        <v>64</v>
      </c>
      <c r="D76" s="167"/>
      <c r="E76" s="130"/>
      <c r="F76" s="130"/>
      <c r="G76" s="130"/>
      <c r="H76" s="160"/>
      <c r="I76" s="161"/>
      <c r="J76" s="161"/>
    </row>
    <row r="77" spans="1:10" ht="21" x14ac:dyDescent="0.3">
      <c r="A77" s="21" t="s">
        <v>13</v>
      </c>
      <c r="B77" s="8">
        <v>58</v>
      </c>
      <c r="C77" s="168" t="s">
        <v>65</v>
      </c>
      <c r="D77" s="234" t="s">
        <v>9</v>
      </c>
      <c r="E77" s="117">
        <v>4.58</v>
      </c>
      <c r="F77" s="117">
        <v>0.34</v>
      </c>
      <c r="G77" s="117">
        <f>E77+F77</f>
        <v>4.92</v>
      </c>
      <c r="H77" s="160">
        <f t="shared" si="11"/>
        <v>139.041966935142</v>
      </c>
      <c r="I77" s="161">
        <f t="shared" si="6"/>
        <v>1.6449348044132397</v>
      </c>
      <c r="J77" s="161">
        <f t="shared" si="7"/>
        <v>1.7793851717902349</v>
      </c>
    </row>
    <row r="78" spans="1:10" ht="22.5" customHeight="1" x14ac:dyDescent="0.3">
      <c r="A78" s="23" t="s">
        <v>13</v>
      </c>
      <c r="B78" s="8">
        <f t="shared" si="9"/>
        <v>59</v>
      </c>
      <c r="C78" s="168" t="s">
        <v>66</v>
      </c>
      <c r="D78" s="234" t="s">
        <v>9</v>
      </c>
      <c r="E78" s="117">
        <v>6.9</v>
      </c>
      <c r="F78" s="117">
        <v>0.56000000000000005</v>
      </c>
      <c r="G78" s="117">
        <f t="shared" ref="G78:G130" si="12">E78+F78</f>
        <v>7.4600000000000009</v>
      </c>
      <c r="H78" s="160">
        <f t="shared" si="11"/>
        <v>210.82379539352834</v>
      </c>
      <c r="I78" s="161">
        <f t="shared" si="6"/>
        <v>2.4941491140086929</v>
      </c>
      <c r="J78" s="161">
        <f t="shared" si="7"/>
        <v>2.6980108499095841</v>
      </c>
    </row>
    <row r="79" spans="1:10" ht="28" customHeight="1" x14ac:dyDescent="0.3">
      <c r="A79" s="23" t="s">
        <v>13</v>
      </c>
      <c r="B79" s="8">
        <f t="shared" si="9"/>
        <v>60</v>
      </c>
      <c r="C79" s="168" t="s">
        <v>67</v>
      </c>
      <c r="D79" s="234" t="s">
        <v>9</v>
      </c>
      <c r="E79" s="117">
        <v>9.6</v>
      </c>
      <c r="F79" s="117">
        <v>0.3</v>
      </c>
      <c r="G79" s="117">
        <f t="shared" si="12"/>
        <v>9.9</v>
      </c>
      <c r="H79" s="160">
        <f t="shared" si="11"/>
        <v>279.7795676133955</v>
      </c>
      <c r="I79" s="161">
        <f t="shared" si="6"/>
        <v>3.3099297893681041</v>
      </c>
      <c r="J79" s="161">
        <f t="shared" si="7"/>
        <v>3.5804701627486439</v>
      </c>
    </row>
    <row r="80" spans="1:10" ht="22.5" customHeight="1" x14ac:dyDescent="0.3">
      <c r="A80" s="23" t="s">
        <v>13</v>
      </c>
      <c r="B80" s="8">
        <f t="shared" si="9"/>
        <v>61</v>
      </c>
      <c r="C80" s="170" t="s">
        <v>68</v>
      </c>
      <c r="D80" s="234" t="s">
        <v>9</v>
      </c>
      <c r="E80" s="117">
        <v>13.72</v>
      </c>
      <c r="F80" s="117">
        <v>0.44</v>
      </c>
      <c r="G80" s="117">
        <f t="shared" si="12"/>
        <v>14.16</v>
      </c>
      <c r="H80" s="160">
        <f t="shared" si="11"/>
        <v>400.16956337431117</v>
      </c>
      <c r="I80" s="161">
        <f t="shared" ref="I80:I139" si="13">G80/$I$9</f>
        <v>4.7342026078234705</v>
      </c>
      <c r="J80" s="161">
        <f t="shared" ref="J80:J139" si="14">G80/$J$9</f>
        <v>5.1211573236889691</v>
      </c>
    </row>
    <row r="81" spans="1:10" ht="23" customHeight="1" x14ac:dyDescent="0.3">
      <c r="A81" s="23" t="s">
        <v>13</v>
      </c>
      <c r="B81" s="8">
        <f t="shared" si="9"/>
        <v>62</v>
      </c>
      <c r="C81" s="170" t="s">
        <v>69</v>
      </c>
      <c r="D81" s="234" t="s">
        <v>9</v>
      </c>
      <c r="E81" s="117">
        <v>9.16</v>
      </c>
      <c r="F81" s="117">
        <v>0.38</v>
      </c>
      <c r="G81" s="117">
        <f t="shared" si="12"/>
        <v>9.5400000000000009</v>
      </c>
      <c r="H81" s="160">
        <f t="shared" si="11"/>
        <v>269.60576515472661</v>
      </c>
      <c r="I81" s="161">
        <f t="shared" si="13"/>
        <v>3.1895687061183553</v>
      </c>
      <c r="J81" s="161">
        <f t="shared" si="14"/>
        <v>3.4502712477396025</v>
      </c>
    </row>
    <row r="82" spans="1:10" ht="24" customHeight="1" x14ac:dyDescent="0.3">
      <c r="A82" s="23" t="s">
        <v>13</v>
      </c>
      <c r="B82" s="8">
        <f t="shared" si="9"/>
        <v>63</v>
      </c>
      <c r="C82" s="170" t="s">
        <v>70</v>
      </c>
      <c r="D82" s="234" t="s">
        <v>9</v>
      </c>
      <c r="E82" s="117">
        <v>9.16</v>
      </c>
      <c r="F82" s="117">
        <v>0.38</v>
      </c>
      <c r="G82" s="117">
        <f t="shared" si="12"/>
        <v>9.5400000000000009</v>
      </c>
      <c r="H82" s="160">
        <f t="shared" si="11"/>
        <v>269.60576515472661</v>
      </c>
      <c r="I82" s="161">
        <f t="shared" si="13"/>
        <v>3.1895687061183553</v>
      </c>
      <c r="J82" s="161">
        <f t="shared" si="14"/>
        <v>3.4502712477396025</v>
      </c>
    </row>
    <row r="83" spans="1:10" ht="19.75" customHeight="1" x14ac:dyDescent="0.3">
      <c r="A83" s="23" t="s">
        <v>13</v>
      </c>
      <c r="B83" s="8">
        <f t="shared" si="9"/>
        <v>64</v>
      </c>
      <c r="C83" s="170" t="s">
        <v>71</v>
      </c>
      <c r="D83" s="234" t="s">
        <v>9</v>
      </c>
      <c r="E83" s="117">
        <v>6.9</v>
      </c>
      <c r="F83" s="117">
        <v>0.53</v>
      </c>
      <c r="G83" s="117">
        <f t="shared" si="12"/>
        <v>7.4300000000000006</v>
      </c>
      <c r="H83" s="160">
        <f t="shared" si="11"/>
        <v>209.97597852197259</v>
      </c>
      <c r="I83" s="161">
        <f t="shared" si="13"/>
        <v>2.4841190237378803</v>
      </c>
      <c r="J83" s="161">
        <f t="shared" si="14"/>
        <v>2.6871609403254975</v>
      </c>
    </row>
    <row r="84" spans="1:10" ht="19.75" customHeight="1" x14ac:dyDescent="0.3">
      <c r="A84" s="23" t="s">
        <v>13</v>
      </c>
      <c r="B84" s="8">
        <f t="shared" si="9"/>
        <v>65</v>
      </c>
      <c r="C84" s="168" t="s">
        <v>72</v>
      </c>
      <c r="D84" s="234" t="s">
        <v>9</v>
      </c>
      <c r="E84" s="117">
        <v>9.18</v>
      </c>
      <c r="F84" s="117">
        <v>0.38</v>
      </c>
      <c r="G84" s="117">
        <f t="shared" si="12"/>
        <v>9.56</v>
      </c>
      <c r="H84" s="160">
        <f t="shared" si="11"/>
        <v>270.17097640243043</v>
      </c>
      <c r="I84" s="161">
        <f t="shared" si="13"/>
        <v>3.1962554329655632</v>
      </c>
      <c r="J84" s="161">
        <f t="shared" si="14"/>
        <v>3.4575045207956601</v>
      </c>
    </row>
    <row r="85" spans="1:10" ht="24.5" customHeight="1" x14ac:dyDescent="0.3">
      <c r="A85" s="23" t="s">
        <v>13</v>
      </c>
      <c r="B85" s="8">
        <f t="shared" si="9"/>
        <v>66</v>
      </c>
      <c r="C85" s="168" t="s">
        <v>73</v>
      </c>
      <c r="D85" s="234" t="s">
        <v>9</v>
      </c>
      <c r="E85" s="117">
        <v>4.66</v>
      </c>
      <c r="F85" s="117">
        <v>0.34</v>
      </c>
      <c r="G85" s="117">
        <f t="shared" si="12"/>
        <v>5</v>
      </c>
      <c r="H85" s="160">
        <f t="shared" si="11"/>
        <v>141.30281192595731</v>
      </c>
      <c r="I85" s="161">
        <f t="shared" si="13"/>
        <v>1.6716817118020728</v>
      </c>
      <c r="J85" s="161">
        <f t="shared" si="14"/>
        <v>1.8083182640144664</v>
      </c>
    </row>
    <row r="86" spans="1:10" ht="24.5" customHeight="1" x14ac:dyDescent="0.3">
      <c r="A86" s="23" t="s">
        <v>13</v>
      </c>
      <c r="B86" s="8">
        <f t="shared" si="9"/>
        <v>67</v>
      </c>
      <c r="C86" s="168" t="s">
        <v>74</v>
      </c>
      <c r="D86" s="234" t="s">
        <v>9</v>
      </c>
      <c r="E86" s="117">
        <v>4.58</v>
      </c>
      <c r="F86" s="117">
        <v>0.34</v>
      </c>
      <c r="G86" s="117">
        <f t="shared" si="12"/>
        <v>4.92</v>
      </c>
      <c r="H86" s="160">
        <f t="shared" si="11"/>
        <v>139.041966935142</v>
      </c>
      <c r="I86" s="161">
        <f t="shared" si="13"/>
        <v>1.6449348044132397</v>
      </c>
      <c r="J86" s="161">
        <f t="shared" si="14"/>
        <v>1.7793851717902349</v>
      </c>
    </row>
    <row r="87" spans="1:10" ht="21.65" customHeight="1" x14ac:dyDescent="0.3">
      <c r="A87" s="23" t="s">
        <v>13</v>
      </c>
      <c r="B87" s="8">
        <f t="shared" si="9"/>
        <v>68</v>
      </c>
      <c r="C87" s="168" t="s">
        <v>75</v>
      </c>
      <c r="D87" s="234" t="s">
        <v>9</v>
      </c>
      <c r="E87" s="117">
        <v>6.88</v>
      </c>
      <c r="F87" s="117">
        <v>0.34</v>
      </c>
      <c r="G87" s="117">
        <f t="shared" si="12"/>
        <v>7.22</v>
      </c>
      <c r="H87" s="160">
        <f t="shared" si="11"/>
        <v>204.04126042108237</v>
      </c>
      <c r="I87" s="161">
        <f t="shared" si="13"/>
        <v>2.4139083918421931</v>
      </c>
      <c r="J87" s="161">
        <f t="shared" si="14"/>
        <v>2.6112115732368895</v>
      </c>
    </row>
    <row r="88" spans="1:10" ht="21.5" customHeight="1" x14ac:dyDescent="0.3">
      <c r="A88" s="23" t="s">
        <v>13</v>
      </c>
      <c r="B88" s="8">
        <f t="shared" si="9"/>
        <v>69</v>
      </c>
      <c r="C88" s="168" t="s">
        <v>76</v>
      </c>
      <c r="D88" s="234" t="s">
        <v>9</v>
      </c>
      <c r="E88" s="117">
        <v>4.72</v>
      </c>
      <c r="F88" s="117">
        <v>0.34</v>
      </c>
      <c r="G88" s="117">
        <f t="shared" si="12"/>
        <v>5.0599999999999996</v>
      </c>
      <c r="H88" s="160">
        <f t="shared" si="11"/>
        <v>142.99844566906881</v>
      </c>
      <c r="I88" s="161">
        <f t="shared" si="13"/>
        <v>1.6917418923436975</v>
      </c>
      <c r="J88" s="161">
        <f t="shared" si="14"/>
        <v>1.83001808318264</v>
      </c>
    </row>
    <row r="89" spans="1:10" ht="31" x14ac:dyDescent="0.3">
      <c r="A89" s="23" t="s">
        <v>13</v>
      </c>
      <c r="B89" s="8">
        <f t="shared" si="9"/>
        <v>70</v>
      </c>
      <c r="C89" s="168" t="s">
        <v>77</v>
      </c>
      <c r="D89" s="234" t="s">
        <v>9</v>
      </c>
      <c r="E89" s="117">
        <v>13.13</v>
      </c>
      <c r="F89" s="117">
        <v>0.34</v>
      </c>
      <c r="G89" s="117">
        <f t="shared" si="12"/>
        <v>13.47</v>
      </c>
      <c r="H89" s="160">
        <f t="shared" si="11"/>
        <v>380.66977532852906</v>
      </c>
      <c r="I89" s="161">
        <f t="shared" si="13"/>
        <v>4.5035105315947845</v>
      </c>
      <c r="J89" s="161">
        <f t="shared" si="14"/>
        <v>4.8716094032549728</v>
      </c>
    </row>
    <row r="90" spans="1:10" ht="23" customHeight="1" x14ac:dyDescent="0.3">
      <c r="A90" s="23" t="s">
        <v>13</v>
      </c>
      <c r="B90" s="8">
        <f t="shared" si="9"/>
        <v>71</v>
      </c>
      <c r="C90" s="168" t="s">
        <v>78</v>
      </c>
      <c r="D90" s="234" t="s">
        <v>9</v>
      </c>
      <c r="E90" s="117">
        <v>7</v>
      </c>
      <c r="F90" s="117">
        <v>0.56000000000000005</v>
      </c>
      <c r="G90" s="117">
        <f t="shared" si="12"/>
        <v>7.5600000000000005</v>
      </c>
      <c r="H90" s="160">
        <f t="shared" si="11"/>
        <v>213.6498516320475</v>
      </c>
      <c r="I90" s="161">
        <f t="shared" si="13"/>
        <v>2.5275827482447344</v>
      </c>
      <c r="J90" s="161">
        <f t="shared" si="14"/>
        <v>2.7341772151898733</v>
      </c>
    </row>
    <row r="91" spans="1:10" ht="21.5" customHeight="1" x14ac:dyDescent="0.3">
      <c r="A91" s="23" t="s">
        <v>13</v>
      </c>
      <c r="B91" s="8">
        <f t="shared" si="9"/>
        <v>72</v>
      </c>
      <c r="C91" s="168" t="s">
        <v>79</v>
      </c>
      <c r="D91" s="234" t="s">
        <v>9</v>
      </c>
      <c r="E91" s="117">
        <v>6.88</v>
      </c>
      <c r="F91" s="117">
        <v>0.34</v>
      </c>
      <c r="G91" s="117">
        <f t="shared" si="12"/>
        <v>7.22</v>
      </c>
      <c r="H91" s="160">
        <f t="shared" si="11"/>
        <v>204.04126042108237</v>
      </c>
      <c r="I91" s="161">
        <f t="shared" si="13"/>
        <v>2.4139083918421931</v>
      </c>
      <c r="J91" s="161">
        <f t="shared" si="14"/>
        <v>2.6112115732368895</v>
      </c>
    </row>
    <row r="92" spans="1:10" ht="18.649999999999999" customHeight="1" x14ac:dyDescent="0.3">
      <c r="A92" s="23" t="s">
        <v>12</v>
      </c>
      <c r="B92" s="8"/>
      <c r="C92" s="166" t="s">
        <v>80</v>
      </c>
      <c r="D92" s="169"/>
      <c r="E92" s="130"/>
      <c r="F92" s="117"/>
      <c r="G92" s="117"/>
      <c r="H92" s="160"/>
      <c r="I92" s="161"/>
      <c r="J92" s="161"/>
    </row>
    <row r="93" spans="1:10" ht="24" customHeight="1" x14ac:dyDescent="0.3">
      <c r="A93" s="23"/>
      <c r="B93" s="8">
        <v>73</v>
      </c>
      <c r="C93" s="79" t="s">
        <v>225</v>
      </c>
      <c r="D93" s="235" t="s">
        <v>9</v>
      </c>
      <c r="E93" s="117">
        <v>4.5999999999999996</v>
      </c>
      <c r="F93" s="117">
        <v>0.34</v>
      </c>
      <c r="G93" s="117">
        <f t="shared" ref="G93" si="15">E93+F93</f>
        <v>4.9399999999999995</v>
      </c>
      <c r="H93" s="160">
        <f t="shared" ref="H93" si="16">G93/$H$9</f>
        <v>139.60717818284581</v>
      </c>
      <c r="I93" s="161">
        <f t="shared" ref="I93" si="17">G93/$I$9</f>
        <v>1.6516215312604479</v>
      </c>
      <c r="J93" s="161">
        <f t="shared" ref="J93" si="18">G93/$J$9</f>
        <v>1.7866184448462927</v>
      </c>
    </row>
    <row r="94" spans="1:10" ht="22.5" customHeight="1" x14ac:dyDescent="0.3">
      <c r="A94" s="23" t="s">
        <v>12</v>
      </c>
      <c r="B94" s="171">
        <v>74</v>
      </c>
      <c r="C94" s="172" t="s">
        <v>82</v>
      </c>
      <c r="D94" s="236" t="s">
        <v>9</v>
      </c>
      <c r="E94" s="174">
        <v>4.78</v>
      </c>
      <c r="F94" s="117">
        <v>0.34</v>
      </c>
      <c r="G94" s="174">
        <f t="shared" si="12"/>
        <v>5.12</v>
      </c>
      <c r="H94" s="160">
        <f t="shared" si="11"/>
        <v>144.69407941218032</v>
      </c>
      <c r="I94" s="161">
        <f t="shared" si="13"/>
        <v>1.7118020728853227</v>
      </c>
      <c r="J94" s="161">
        <f t="shared" si="14"/>
        <v>1.8517179023508137</v>
      </c>
    </row>
    <row r="95" spans="1:10" ht="31" x14ac:dyDescent="0.3">
      <c r="A95" s="23" t="s">
        <v>12</v>
      </c>
      <c r="B95" s="8">
        <f t="shared" si="9"/>
        <v>75</v>
      </c>
      <c r="C95" s="168" t="s">
        <v>83</v>
      </c>
      <c r="D95" s="234" t="s">
        <v>9</v>
      </c>
      <c r="E95" s="117">
        <v>9.5500000000000007</v>
      </c>
      <c r="F95" s="117">
        <v>0.34</v>
      </c>
      <c r="G95" s="117">
        <f t="shared" si="12"/>
        <v>9.89</v>
      </c>
      <c r="H95" s="160">
        <f t="shared" si="11"/>
        <v>279.49696198954359</v>
      </c>
      <c r="I95" s="161">
        <f t="shared" si="13"/>
        <v>3.3065864259445004</v>
      </c>
      <c r="J95" s="161">
        <f t="shared" si="14"/>
        <v>3.5768535262206149</v>
      </c>
    </row>
    <row r="96" spans="1:10" ht="23" customHeight="1" x14ac:dyDescent="0.3">
      <c r="A96" s="23" t="s">
        <v>12</v>
      </c>
      <c r="B96" s="8">
        <f t="shared" si="9"/>
        <v>76</v>
      </c>
      <c r="C96" s="168" t="s">
        <v>84</v>
      </c>
      <c r="D96" s="234" t="s">
        <v>9</v>
      </c>
      <c r="E96" s="117">
        <v>9.24</v>
      </c>
      <c r="F96" s="117">
        <v>0.34</v>
      </c>
      <c r="G96" s="117">
        <f t="shared" si="12"/>
        <v>9.58</v>
      </c>
      <c r="H96" s="160">
        <f t="shared" si="11"/>
        <v>270.73618765013424</v>
      </c>
      <c r="I96" s="161">
        <f t="shared" si="13"/>
        <v>3.2029421598127716</v>
      </c>
      <c r="J96" s="161">
        <f t="shared" si="14"/>
        <v>3.4647377938517177</v>
      </c>
    </row>
    <row r="97" spans="1:10" ht="31" x14ac:dyDescent="0.3">
      <c r="A97" s="23" t="s">
        <v>16</v>
      </c>
      <c r="B97" s="8"/>
      <c r="C97" s="166" t="s">
        <v>85</v>
      </c>
      <c r="D97" s="169"/>
      <c r="E97" s="117"/>
      <c r="F97" s="117"/>
      <c r="G97" s="117"/>
      <c r="H97" s="160"/>
      <c r="I97" s="161"/>
      <c r="J97" s="161"/>
    </row>
    <row r="98" spans="1:10" ht="23" customHeight="1" x14ac:dyDescent="0.3">
      <c r="A98" s="23" t="s">
        <v>16</v>
      </c>
      <c r="B98" s="8">
        <v>79</v>
      </c>
      <c r="C98" s="168" t="s">
        <v>86</v>
      </c>
      <c r="D98" s="234" t="s">
        <v>9</v>
      </c>
      <c r="E98" s="117">
        <v>9.14</v>
      </c>
      <c r="F98" s="117">
        <v>0.42</v>
      </c>
      <c r="G98" s="117">
        <f t="shared" si="12"/>
        <v>9.56</v>
      </c>
      <c r="H98" s="160">
        <f t="shared" si="11"/>
        <v>270.17097640243043</v>
      </c>
      <c r="I98" s="161">
        <f t="shared" si="13"/>
        <v>3.1962554329655632</v>
      </c>
      <c r="J98" s="161">
        <f t="shared" si="14"/>
        <v>3.4575045207956601</v>
      </c>
    </row>
    <row r="99" spans="1:10" ht="26" customHeight="1" x14ac:dyDescent="0.3">
      <c r="A99" s="23" t="s">
        <v>16</v>
      </c>
      <c r="B99" s="8">
        <f t="shared" ref="B99:B152" si="19">B98+1</f>
        <v>80</v>
      </c>
      <c r="C99" s="168" t="s">
        <v>87</v>
      </c>
      <c r="D99" s="234" t="s">
        <v>9</v>
      </c>
      <c r="E99" s="117">
        <v>10.130000000000001</v>
      </c>
      <c r="F99" s="117">
        <v>0.34</v>
      </c>
      <c r="G99" s="117">
        <f t="shared" si="12"/>
        <v>10.47</v>
      </c>
      <c r="H99" s="160">
        <f t="shared" si="11"/>
        <v>295.88808817295467</v>
      </c>
      <c r="I99" s="161">
        <f t="shared" si="13"/>
        <v>3.5005015045135406</v>
      </c>
      <c r="J99" s="161">
        <f t="shared" si="14"/>
        <v>3.786618444846293</v>
      </c>
    </row>
    <row r="100" spans="1:10" ht="24.5" customHeight="1" x14ac:dyDescent="0.3">
      <c r="A100" s="23" t="s">
        <v>16</v>
      </c>
      <c r="B100" s="8">
        <f t="shared" si="19"/>
        <v>81</v>
      </c>
      <c r="C100" s="168" t="s">
        <v>88</v>
      </c>
      <c r="D100" s="234" t="s">
        <v>9</v>
      </c>
      <c r="E100" s="117">
        <v>11.99</v>
      </c>
      <c r="F100" s="117">
        <v>0.3</v>
      </c>
      <c r="G100" s="117">
        <f t="shared" si="12"/>
        <v>12.290000000000001</v>
      </c>
      <c r="H100" s="160">
        <f t="shared" si="11"/>
        <v>347.32231171400315</v>
      </c>
      <c r="I100" s="161">
        <f t="shared" si="13"/>
        <v>4.1089936476094957</v>
      </c>
      <c r="J100" s="161">
        <f t="shared" si="14"/>
        <v>4.4448462929475587</v>
      </c>
    </row>
    <row r="101" spans="1:10" ht="31" x14ac:dyDescent="0.3">
      <c r="A101" s="23" t="s">
        <v>16</v>
      </c>
      <c r="B101" s="8">
        <f t="shared" si="19"/>
        <v>82</v>
      </c>
      <c r="C101" s="168" t="s">
        <v>89</v>
      </c>
      <c r="D101" s="234" t="s">
        <v>9</v>
      </c>
      <c r="E101" s="117">
        <v>9.52</v>
      </c>
      <c r="F101" s="117">
        <v>0.3</v>
      </c>
      <c r="G101" s="117">
        <f t="shared" si="12"/>
        <v>9.82</v>
      </c>
      <c r="H101" s="160">
        <f t="shared" si="11"/>
        <v>277.51872262258019</v>
      </c>
      <c r="I101" s="161">
        <f t="shared" si="13"/>
        <v>3.283182881979271</v>
      </c>
      <c r="J101" s="161">
        <f t="shared" si="14"/>
        <v>3.5515370705244123</v>
      </c>
    </row>
    <row r="102" spans="1:10" ht="20.399999999999999" customHeight="1" x14ac:dyDescent="0.3">
      <c r="A102" s="23" t="s">
        <v>18</v>
      </c>
      <c r="B102" s="8"/>
      <c r="C102" s="166" t="s">
        <v>90</v>
      </c>
      <c r="D102" s="169"/>
      <c r="E102" s="130"/>
      <c r="F102" s="117"/>
      <c r="G102" s="117"/>
      <c r="H102" s="160"/>
      <c r="I102" s="161"/>
      <c r="J102" s="161"/>
    </row>
    <row r="103" spans="1:10" ht="24" customHeight="1" x14ac:dyDescent="0.3">
      <c r="A103" s="23" t="s">
        <v>18</v>
      </c>
      <c r="B103" s="8">
        <v>83</v>
      </c>
      <c r="C103" s="168" t="s">
        <v>91</v>
      </c>
      <c r="D103" s="234" t="s">
        <v>81</v>
      </c>
      <c r="E103" s="117">
        <v>2.2999999999999998</v>
      </c>
      <c r="F103" s="117">
        <v>0</v>
      </c>
      <c r="G103" s="117">
        <f t="shared" si="12"/>
        <v>2.2999999999999998</v>
      </c>
      <c r="H103" s="160">
        <f t="shared" si="11"/>
        <v>64.99929348594037</v>
      </c>
      <c r="I103" s="161">
        <f t="shared" si="13"/>
        <v>0.76897358742895339</v>
      </c>
      <c r="J103" s="161">
        <f t="shared" si="14"/>
        <v>0.83182640144665454</v>
      </c>
    </row>
    <row r="104" spans="1:10" ht="23" customHeight="1" x14ac:dyDescent="0.3">
      <c r="A104" s="23" t="s">
        <v>18</v>
      </c>
      <c r="B104" s="8">
        <f t="shared" si="19"/>
        <v>84</v>
      </c>
      <c r="C104" s="168" t="s">
        <v>92</v>
      </c>
      <c r="D104" s="234" t="s">
        <v>9</v>
      </c>
      <c r="E104" s="117">
        <v>5.08</v>
      </c>
      <c r="F104" s="117">
        <v>0.27</v>
      </c>
      <c r="G104" s="117">
        <f t="shared" si="12"/>
        <v>5.35</v>
      </c>
      <c r="H104" s="160">
        <f t="shared" si="11"/>
        <v>151.19400876077432</v>
      </c>
      <c r="I104" s="161">
        <f t="shared" si="13"/>
        <v>1.7886994316282179</v>
      </c>
      <c r="J104" s="161">
        <f t="shared" si="14"/>
        <v>1.934900542495479</v>
      </c>
    </row>
    <row r="105" spans="1:10" ht="21.5" customHeight="1" x14ac:dyDescent="0.3">
      <c r="A105" s="23" t="s">
        <v>18</v>
      </c>
      <c r="B105" s="8">
        <f t="shared" si="19"/>
        <v>85</v>
      </c>
      <c r="C105" s="168" t="s">
        <v>93</v>
      </c>
      <c r="D105" s="234" t="s">
        <v>9</v>
      </c>
      <c r="E105" s="117">
        <v>4.58</v>
      </c>
      <c r="F105" s="117">
        <v>0.17</v>
      </c>
      <c r="G105" s="117">
        <f t="shared" si="12"/>
        <v>4.75</v>
      </c>
      <c r="H105" s="160">
        <f t="shared" si="11"/>
        <v>134.23767132965946</v>
      </c>
      <c r="I105" s="161">
        <f t="shared" si="13"/>
        <v>1.5880976262119693</v>
      </c>
      <c r="J105" s="161">
        <f t="shared" si="14"/>
        <v>1.7179023508137432</v>
      </c>
    </row>
    <row r="106" spans="1:10" ht="25.25" customHeight="1" x14ac:dyDescent="0.3">
      <c r="A106" s="23" t="s">
        <v>18</v>
      </c>
      <c r="B106" s="8">
        <f t="shared" si="19"/>
        <v>86</v>
      </c>
      <c r="C106" s="168" t="s">
        <v>94</v>
      </c>
      <c r="D106" s="234" t="s">
        <v>81</v>
      </c>
      <c r="E106" s="117">
        <v>4.58</v>
      </c>
      <c r="F106" s="117">
        <v>0</v>
      </c>
      <c r="G106" s="117">
        <f t="shared" si="12"/>
        <v>4.58</v>
      </c>
      <c r="H106" s="160">
        <f t="shared" si="11"/>
        <v>129.43337572417693</v>
      </c>
      <c r="I106" s="161">
        <f t="shared" si="13"/>
        <v>1.5312604480106988</v>
      </c>
      <c r="J106" s="161">
        <f t="shared" si="14"/>
        <v>1.6564195298372513</v>
      </c>
    </row>
    <row r="107" spans="1:10" ht="32.5" customHeight="1" x14ac:dyDescent="0.3">
      <c r="A107" s="23" t="s">
        <v>18</v>
      </c>
      <c r="B107" s="8">
        <f t="shared" si="19"/>
        <v>87</v>
      </c>
      <c r="C107" s="168" t="s">
        <v>95</v>
      </c>
      <c r="D107" s="234" t="s">
        <v>280</v>
      </c>
      <c r="E107" s="117">
        <v>10.86</v>
      </c>
      <c r="F107" s="117">
        <v>0.54</v>
      </c>
      <c r="G107" s="117">
        <f t="shared" si="12"/>
        <v>11.399999999999999</v>
      </c>
      <c r="H107" s="160">
        <f t="shared" si="11"/>
        <v>322.17041119118267</v>
      </c>
      <c r="I107" s="161">
        <f t="shared" si="13"/>
        <v>3.8114343029087254</v>
      </c>
      <c r="J107" s="161">
        <f t="shared" si="14"/>
        <v>4.122965641952983</v>
      </c>
    </row>
    <row r="108" spans="1:10" ht="26" customHeight="1" x14ac:dyDescent="0.3">
      <c r="A108" s="23" t="s">
        <v>18</v>
      </c>
      <c r="B108" s="8">
        <f t="shared" si="19"/>
        <v>88</v>
      </c>
      <c r="C108" s="168" t="s">
        <v>97</v>
      </c>
      <c r="D108" s="234" t="s">
        <v>9</v>
      </c>
      <c r="E108" s="117">
        <v>2.2999999999999998</v>
      </c>
      <c r="F108" s="117">
        <v>0.8</v>
      </c>
      <c r="G108" s="117">
        <f t="shared" si="12"/>
        <v>3.0999999999999996</v>
      </c>
      <c r="H108" s="160">
        <f t="shared" si="11"/>
        <v>87.607743394093532</v>
      </c>
      <c r="I108" s="161">
        <f t="shared" si="13"/>
        <v>1.036442661317285</v>
      </c>
      <c r="J108" s="161">
        <f t="shared" si="14"/>
        <v>1.1211573236889691</v>
      </c>
    </row>
    <row r="109" spans="1:10" ht="21" x14ac:dyDescent="0.3">
      <c r="A109" s="23"/>
      <c r="B109" s="8">
        <f t="shared" si="19"/>
        <v>89</v>
      </c>
      <c r="C109" s="168" t="s">
        <v>113</v>
      </c>
      <c r="D109" s="234" t="s">
        <v>9</v>
      </c>
      <c r="E109" s="117">
        <v>1.02</v>
      </c>
      <c r="F109" s="117">
        <v>0.23</v>
      </c>
      <c r="G109" s="117">
        <f t="shared" si="12"/>
        <v>1.25</v>
      </c>
      <c r="H109" s="160">
        <f t="shared" si="11"/>
        <v>35.325702981489329</v>
      </c>
      <c r="I109" s="161">
        <f t="shared" si="13"/>
        <v>0.4179204279505182</v>
      </c>
      <c r="J109" s="161">
        <f t="shared" si="14"/>
        <v>0.4520795660036166</v>
      </c>
    </row>
    <row r="110" spans="1:10" ht="31" x14ac:dyDescent="0.3">
      <c r="A110" s="23" t="s">
        <v>20</v>
      </c>
      <c r="B110" s="8"/>
      <c r="C110" s="166" t="s">
        <v>98</v>
      </c>
      <c r="D110" s="169"/>
      <c r="E110" s="117"/>
      <c r="F110" s="117"/>
      <c r="G110" s="117"/>
      <c r="H110" s="160"/>
      <c r="I110" s="161"/>
      <c r="J110" s="161"/>
    </row>
    <row r="111" spans="1:10" ht="30" customHeight="1" x14ac:dyDescent="0.3">
      <c r="A111" s="23" t="s">
        <v>20</v>
      </c>
      <c r="B111" s="8">
        <v>90</v>
      </c>
      <c r="C111" s="168" t="s">
        <v>99</v>
      </c>
      <c r="D111" s="169" t="s">
        <v>9</v>
      </c>
      <c r="E111" s="117">
        <v>13.72</v>
      </c>
      <c r="F111" s="117">
        <v>0.47</v>
      </c>
      <c r="G111" s="117">
        <f t="shared" si="12"/>
        <v>14.190000000000001</v>
      </c>
      <c r="H111" s="160">
        <f t="shared" si="11"/>
        <v>401.01738024586695</v>
      </c>
      <c r="I111" s="161">
        <f t="shared" si="13"/>
        <v>4.7442326980942831</v>
      </c>
      <c r="J111" s="161">
        <f t="shared" si="14"/>
        <v>5.1320072332730566</v>
      </c>
    </row>
    <row r="112" spans="1:10" ht="34.5" x14ac:dyDescent="0.3">
      <c r="A112" s="23" t="s">
        <v>20</v>
      </c>
      <c r="B112" s="8">
        <f t="shared" si="19"/>
        <v>91</v>
      </c>
      <c r="C112" s="168" t="s">
        <v>100</v>
      </c>
      <c r="D112" s="169" t="s">
        <v>9</v>
      </c>
      <c r="E112" s="117">
        <v>5.15</v>
      </c>
      <c r="F112" s="117">
        <v>0.3</v>
      </c>
      <c r="G112" s="117">
        <f t="shared" si="12"/>
        <v>5.45</v>
      </c>
      <c r="H112" s="160">
        <f t="shared" si="11"/>
        <v>154.02006499929348</v>
      </c>
      <c r="I112" s="161">
        <f t="shared" si="13"/>
        <v>1.8221330658642594</v>
      </c>
      <c r="J112" s="161">
        <f t="shared" si="14"/>
        <v>1.9710669077757685</v>
      </c>
    </row>
    <row r="113" spans="1:10" ht="30" customHeight="1" x14ac:dyDescent="0.3">
      <c r="A113" s="23" t="s">
        <v>20</v>
      </c>
      <c r="B113" s="8">
        <f t="shared" si="19"/>
        <v>92</v>
      </c>
      <c r="C113" s="168" t="s">
        <v>101</v>
      </c>
      <c r="D113" s="237" t="s">
        <v>9</v>
      </c>
      <c r="E113" s="117">
        <v>10.27</v>
      </c>
      <c r="F113" s="117">
        <v>0.3</v>
      </c>
      <c r="G113" s="117">
        <f t="shared" si="12"/>
        <v>10.57</v>
      </c>
      <c r="H113" s="160">
        <f t="shared" si="11"/>
        <v>298.7141444114738</v>
      </c>
      <c r="I113" s="161">
        <f t="shared" si="13"/>
        <v>3.5339351387495821</v>
      </c>
      <c r="J113" s="161">
        <f t="shared" si="14"/>
        <v>3.8227848101265822</v>
      </c>
    </row>
    <row r="114" spans="1:10" ht="30" customHeight="1" x14ac:dyDescent="0.3">
      <c r="A114" s="23" t="s">
        <v>20</v>
      </c>
      <c r="B114" s="8">
        <f t="shared" si="19"/>
        <v>93</v>
      </c>
      <c r="C114" s="168" t="s">
        <v>102</v>
      </c>
      <c r="D114" s="237" t="s">
        <v>9</v>
      </c>
      <c r="E114" s="117">
        <v>19.13</v>
      </c>
      <c r="F114" s="117">
        <v>0.41</v>
      </c>
      <c r="G114" s="117">
        <f t="shared" si="12"/>
        <v>19.54</v>
      </c>
      <c r="H114" s="160">
        <f t="shared" si="11"/>
        <v>552.21138900664118</v>
      </c>
      <c r="I114" s="161">
        <f t="shared" si="13"/>
        <v>6.5329321297225</v>
      </c>
      <c r="J114" s="161">
        <f t="shared" si="14"/>
        <v>7.0669077757685343</v>
      </c>
    </row>
    <row r="115" spans="1:10" ht="30" customHeight="1" x14ac:dyDescent="0.3">
      <c r="A115" s="23" t="s">
        <v>20</v>
      </c>
      <c r="B115" s="8">
        <f t="shared" si="19"/>
        <v>94</v>
      </c>
      <c r="C115" s="168" t="s">
        <v>189</v>
      </c>
      <c r="D115" s="237" t="s">
        <v>9</v>
      </c>
      <c r="E115" s="117">
        <v>4.8099999999999996</v>
      </c>
      <c r="F115" s="117">
        <v>0.96</v>
      </c>
      <c r="G115" s="117">
        <f t="shared" si="12"/>
        <v>5.77</v>
      </c>
      <c r="H115" s="160">
        <f t="shared" si="11"/>
        <v>163.06344496255474</v>
      </c>
      <c r="I115" s="161">
        <f t="shared" si="13"/>
        <v>1.9291206954195919</v>
      </c>
      <c r="J115" s="161">
        <f t="shared" si="14"/>
        <v>2.0867992766726942</v>
      </c>
    </row>
    <row r="116" spans="1:10" ht="30" customHeight="1" x14ac:dyDescent="0.3">
      <c r="A116" s="23" t="s">
        <v>20</v>
      </c>
      <c r="B116" s="8">
        <f t="shared" si="19"/>
        <v>95</v>
      </c>
      <c r="C116" s="168" t="s">
        <v>103</v>
      </c>
      <c r="D116" s="237" t="s">
        <v>9</v>
      </c>
      <c r="E116" s="117">
        <v>7.57</v>
      </c>
      <c r="F116" s="117">
        <v>0.45</v>
      </c>
      <c r="G116" s="117">
        <f t="shared" si="12"/>
        <v>8.02</v>
      </c>
      <c r="H116" s="160">
        <f t="shared" si="11"/>
        <v>226.64971032923555</v>
      </c>
      <c r="I116" s="161">
        <f t="shared" si="13"/>
        <v>2.6813774657305247</v>
      </c>
      <c r="J116" s="161">
        <f t="shared" si="14"/>
        <v>2.9005424954792041</v>
      </c>
    </row>
    <row r="117" spans="1:10" ht="30" customHeight="1" x14ac:dyDescent="0.3">
      <c r="A117" s="23" t="s">
        <v>20</v>
      </c>
      <c r="B117" s="8">
        <f t="shared" si="19"/>
        <v>96</v>
      </c>
      <c r="C117" s="168" t="s">
        <v>104</v>
      </c>
      <c r="D117" s="237" t="s">
        <v>9</v>
      </c>
      <c r="E117" s="117">
        <v>7.52</v>
      </c>
      <c r="F117" s="117">
        <v>0.45</v>
      </c>
      <c r="G117" s="117">
        <f t="shared" si="12"/>
        <v>7.97</v>
      </c>
      <c r="H117" s="160">
        <f t="shared" si="11"/>
        <v>225.23668220997598</v>
      </c>
      <c r="I117" s="161">
        <f t="shared" si="13"/>
        <v>2.6646606486125042</v>
      </c>
      <c r="J117" s="161">
        <f t="shared" si="14"/>
        <v>2.8824593128390594</v>
      </c>
    </row>
    <row r="118" spans="1:10" ht="30" customHeight="1" x14ac:dyDescent="0.3">
      <c r="A118" s="23" t="s">
        <v>20</v>
      </c>
      <c r="B118" s="8">
        <f t="shared" si="19"/>
        <v>97</v>
      </c>
      <c r="C118" s="168" t="s">
        <v>105</v>
      </c>
      <c r="D118" s="237" t="s">
        <v>9</v>
      </c>
      <c r="E118" s="117">
        <v>7.58</v>
      </c>
      <c r="F118" s="117">
        <v>0.45</v>
      </c>
      <c r="G118" s="117">
        <f t="shared" si="12"/>
        <v>8.0299999999999994</v>
      </c>
      <c r="H118" s="160">
        <f t="shared" si="11"/>
        <v>226.93231595308745</v>
      </c>
      <c r="I118" s="161">
        <f t="shared" si="13"/>
        <v>2.6847208291541289</v>
      </c>
      <c r="J118" s="161">
        <f t="shared" si="14"/>
        <v>2.9041591320072331</v>
      </c>
    </row>
    <row r="119" spans="1:10" ht="16" customHeight="1" x14ac:dyDescent="0.3">
      <c r="A119" s="23" t="s">
        <v>22</v>
      </c>
      <c r="B119" s="8"/>
      <c r="C119" s="166" t="s">
        <v>106</v>
      </c>
      <c r="D119" s="169"/>
      <c r="E119" s="117"/>
      <c r="F119" s="117"/>
      <c r="G119" s="117"/>
      <c r="H119" s="160"/>
      <c r="I119" s="161"/>
      <c r="J119" s="161"/>
    </row>
    <row r="120" spans="1:10" ht="30" customHeight="1" x14ac:dyDescent="0.3">
      <c r="A120" s="23" t="s">
        <v>22</v>
      </c>
      <c r="B120" s="8">
        <v>98</v>
      </c>
      <c r="C120" s="223" t="s">
        <v>107</v>
      </c>
      <c r="D120" s="234" t="s">
        <v>9</v>
      </c>
      <c r="E120" s="117">
        <v>7.28</v>
      </c>
      <c r="F120" s="117">
        <v>1.17</v>
      </c>
      <c r="G120" s="117">
        <f t="shared" si="12"/>
        <v>8.4499999999999993</v>
      </c>
      <c r="H120" s="160">
        <f t="shared" si="11"/>
        <v>238.80175215486787</v>
      </c>
      <c r="I120" s="161">
        <f t="shared" si="13"/>
        <v>2.8251420929455029</v>
      </c>
      <c r="J120" s="161">
        <f t="shared" si="14"/>
        <v>3.0560578661844482</v>
      </c>
    </row>
    <row r="121" spans="1:10" ht="30" customHeight="1" x14ac:dyDescent="0.3">
      <c r="A121" s="23" t="s">
        <v>22</v>
      </c>
      <c r="B121" s="8">
        <f t="shared" si="19"/>
        <v>99</v>
      </c>
      <c r="C121" s="168" t="s">
        <v>108</v>
      </c>
      <c r="D121" s="234" t="s">
        <v>9</v>
      </c>
      <c r="E121" s="117">
        <v>10.14</v>
      </c>
      <c r="F121" s="117">
        <v>1.61</v>
      </c>
      <c r="G121" s="117">
        <f t="shared" si="12"/>
        <v>11.75</v>
      </c>
      <c r="H121" s="160">
        <f t="shared" si="11"/>
        <v>332.0616080259997</v>
      </c>
      <c r="I121" s="161">
        <f t="shared" si="13"/>
        <v>3.9284520227348709</v>
      </c>
      <c r="J121" s="161">
        <f t="shared" si="14"/>
        <v>4.2495479204339963</v>
      </c>
    </row>
    <row r="122" spans="1:10" ht="30" customHeight="1" x14ac:dyDescent="0.3">
      <c r="A122" s="23" t="s">
        <v>22</v>
      </c>
      <c r="B122" s="8">
        <f t="shared" si="19"/>
        <v>100</v>
      </c>
      <c r="C122" s="168" t="s">
        <v>109</v>
      </c>
      <c r="D122" s="234" t="s">
        <v>9</v>
      </c>
      <c r="E122" s="117">
        <v>9.6999999999999993</v>
      </c>
      <c r="F122" s="117">
        <v>0.97</v>
      </c>
      <c r="G122" s="117">
        <f t="shared" si="12"/>
        <v>10.67</v>
      </c>
      <c r="H122" s="160">
        <f t="shared" si="11"/>
        <v>301.54020064999293</v>
      </c>
      <c r="I122" s="161">
        <f t="shared" si="13"/>
        <v>3.5673687729856236</v>
      </c>
      <c r="J122" s="161">
        <f t="shared" si="14"/>
        <v>3.8589511754068715</v>
      </c>
    </row>
    <row r="123" spans="1:10" ht="30" customHeight="1" x14ac:dyDescent="0.3">
      <c r="A123" s="23" t="s">
        <v>22</v>
      </c>
      <c r="B123" s="8">
        <f t="shared" si="19"/>
        <v>101</v>
      </c>
      <c r="C123" s="168" t="s">
        <v>110</v>
      </c>
      <c r="D123" s="234" t="s">
        <v>9</v>
      </c>
      <c r="E123" s="117">
        <v>10.14</v>
      </c>
      <c r="F123" s="117">
        <v>0.45</v>
      </c>
      <c r="G123" s="117">
        <f t="shared" si="12"/>
        <v>10.59</v>
      </c>
      <c r="H123" s="160">
        <f t="shared" si="11"/>
        <v>299.27935565917761</v>
      </c>
      <c r="I123" s="161">
        <f t="shared" si="13"/>
        <v>3.54062186559679</v>
      </c>
      <c r="J123" s="161">
        <f t="shared" si="14"/>
        <v>3.8300180831826398</v>
      </c>
    </row>
    <row r="124" spans="1:10" ht="31" x14ac:dyDescent="0.3">
      <c r="A124" s="23" t="s">
        <v>24</v>
      </c>
      <c r="B124" s="8"/>
      <c r="C124" s="166" t="s">
        <v>111</v>
      </c>
      <c r="D124" s="169"/>
      <c r="E124" s="117"/>
      <c r="F124" s="117"/>
      <c r="G124" s="117"/>
      <c r="H124" s="160"/>
      <c r="I124" s="161"/>
      <c r="J124" s="161"/>
    </row>
    <row r="125" spans="1:10" ht="30" customHeight="1" x14ac:dyDescent="0.35">
      <c r="A125" s="23"/>
      <c r="B125" s="8">
        <v>102</v>
      </c>
      <c r="C125" s="248" t="s">
        <v>220</v>
      </c>
      <c r="D125" s="137" t="s">
        <v>9</v>
      </c>
      <c r="E125" s="20">
        <v>7.77</v>
      </c>
      <c r="F125" s="118">
        <v>0.3</v>
      </c>
      <c r="G125" s="149">
        <f>E125+F125</f>
        <v>8.07</v>
      </c>
      <c r="H125" s="160"/>
      <c r="I125" s="161"/>
      <c r="J125" s="161"/>
    </row>
    <row r="126" spans="1:10" ht="30" customHeight="1" x14ac:dyDescent="0.3">
      <c r="A126" s="23" t="s">
        <v>24</v>
      </c>
      <c r="B126" s="8">
        <v>103</v>
      </c>
      <c r="C126" s="168" t="s">
        <v>112</v>
      </c>
      <c r="D126" s="169" t="s">
        <v>9</v>
      </c>
      <c r="E126" s="117">
        <v>10.73</v>
      </c>
      <c r="F126" s="117">
        <v>0.67</v>
      </c>
      <c r="G126" s="117">
        <f t="shared" si="12"/>
        <v>11.4</v>
      </c>
      <c r="H126" s="160">
        <f t="shared" si="11"/>
        <v>322.17041119118272</v>
      </c>
      <c r="I126" s="161">
        <f t="shared" si="13"/>
        <v>3.8114343029087263</v>
      </c>
      <c r="J126" s="161">
        <f t="shared" si="14"/>
        <v>4.1229656419529839</v>
      </c>
    </row>
    <row r="127" spans="1:10" ht="30" customHeight="1" x14ac:dyDescent="0.3">
      <c r="A127" s="23" t="s">
        <v>24</v>
      </c>
      <c r="B127" s="8">
        <f t="shared" si="19"/>
        <v>104</v>
      </c>
      <c r="C127" s="168" t="s">
        <v>237</v>
      </c>
      <c r="D127" s="169" t="s">
        <v>9</v>
      </c>
      <c r="E127" s="117">
        <v>24.93</v>
      </c>
      <c r="F127" s="117">
        <v>1.52</v>
      </c>
      <c r="G127" s="117">
        <f t="shared" si="12"/>
        <v>26.45</v>
      </c>
      <c r="H127" s="160">
        <f t="shared" si="11"/>
        <v>747.49187508831426</v>
      </c>
      <c r="I127" s="161">
        <f t="shared" si="13"/>
        <v>8.8431962554329644</v>
      </c>
      <c r="J127" s="161">
        <f t="shared" si="14"/>
        <v>9.566003616636527</v>
      </c>
    </row>
    <row r="128" spans="1:10" ht="30" customHeight="1" x14ac:dyDescent="0.3">
      <c r="A128" s="23" t="s">
        <v>24</v>
      </c>
      <c r="B128" s="8">
        <f t="shared" si="19"/>
        <v>105</v>
      </c>
      <c r="C128" s="19" t="s">
        <v>228</v>
      </c>
      <c r="D128" s="22" t="s">
        <v>9</v>
      </c>
      <c r="E128" s="117">
        <v>24.93</v>
      </c>
      <c r="F128" s="117">
        <v>41.87</v>
      </c>
      <c r="G128" s="117">
        <f t="shared" si="12"/>
        <v>66.8</v>
      </c>
      <c r="H128" s="160">
        <f t="shared" si="11"/>
        <v>1887.8055673307899</v>
      </c>
      <c r="I128" s="161">
        <f t="shared" si="13"/>
        <v>22.333667669675691</v>
      </c>
      <c r="J128" s="161">
        <f t="shared" si="14"/>
        <v>24.159132007233271</v>
      </c>
    </row>
    <row r="129" spans="1:10" ht="30" customHeight="1" x14ac:dyDescent="0.3">
      <c r="A129" s="23" t="s">
        <v>24</v>
      </c>
      <c r="B129" s="8">
        <f t="shared" si="19"/>
        <v>106</v>
      </c>
      <c r="C129" s="168" t="s">
        <v>216</v>
      </c>
      <c r="D129" s="169" t="s">
        <v>171</v>
      </c>
      <c r="E129" s="117">
        <f>18.3/32*60</f>
        <v>34.3125</v>
      </c>
      <c r="F129" s="117">
        <v>6.5</v>
      </c>
      <c r="G129" s="117">
        <f t="shared" si="12"/>
        <v>40.8125</v>
      </c>
      <c r="H129" s="160">
        <f t="shared" si="11"/>
        <v>1153.3842023456266</v>
      </c>
      <c r="I129" s="161">
        <f t="shared" si="13"/>
        <v>13.645101972584419</v>
      </c>
      <c r="J129" s="161">
        <f t="shared" si="14"/>
        <v>14.760397830018082</v>
      </c>
    </row>
    <row r="130" spans="1:10" ht="30" customHeight="1" x14ac:dyDescent="0.3">
      <c r="A130" s="23" t="s">
        <v>24</v>
      </c>
      <c r="B130" s="8">
        <f t="shared" si="19"/>
        <v>107</v>
      </c>
      <c r="C130" s="168" t="s">
        <v>215</v>
      </c>
      <c r="D130" s="169" t="s">
        <v>9</v>
      </c>
      <c r="E130" s="117">
        <v>15.91</v>
      </c>
      <c r="F130" s="117">
        <v>1.3</v>
      </c>
      <c r="G130" s="117">
        <f t="shared" si="12"/>
        <v>17.21</v>
      </c>
      <c r="H130" s="160">
        <f t="shared" si="11"/>
        <v>486.36427864914515</v>
      </c>
      <c r="I130" s="161">
        <f t="shared" si="13"/>
        <v>5.753928452022735</v>
      </c>
      <c r="J130" s="161">
        <f t="shared" si="14"/>
        <v>6.2242314647377937</v>
      </c>
    </row>
    <row r="131" spans="1:10" ht="16" customHeight="1" x14ac:dyDescent="0.3">
      <c r="A131" s="23"/>
      <c r="B131" s="8"/>
      <c r="C131" s="81" t="s">
        <v>155</v>
      </c>
      <c r="D131" s="82"/>
      <c r="E131" s="131"/>
      <c r="F131" s="132"/>
      <c r="G131" s="107"/>
      <c r="H131" s="160"/>
      <c r="I131" s="161"/>
      <c r="J131" s="161"/>
    </row>
    <row r="132" spans="1:10" ht="45" customHeight="1" x14ac:dyDescent="0.3">
      <c r="A132" s="23"/>
      <c r="B132" s="8">
        <v>114</v>
      </c>
      <c r="C132" s="59" t="s">
        <v>156</v>
      </c>
      <c r="D132" s="238" t="s">
        <v>9</v>
      </c>
      <c r="E132" s="117">
        <v>6.01</v>
      </c>
      <c r="F132" s="107">
        <f>E132/10000</f>
        <v>6.0099999999999997E-4</v>
      </c>
      <c r="G132" s="107">
        <f t="shared" ref="G132:G150" si="20">E132+F132</f>
        <v>6.0106009999999994</v>
      </c>
      <c r="H132" s="160">
        <f t="shared" si="11"/>
        <v>169.8629645329942</v>
      </c>
      <c r="I132" s="161">
        <f t="shared" si="13"/>
        <v>2.00956235372785</v>
      </c>
      <c r="J132" s="161">
        <f t="shared" si="14"/>
        <v>2.1738159132007229</v>
      </c>
    </row>
    <row r="133" spans="1:10" ht="54" customHeight="1" x14ac:dyDescent="0.3">
      <c r="A133" s="23"/>
      <c r="B133" s="8">
        <f t="shared" si="19"/>
        <v>115</v>
      </c>
      <c r="C133" s="59" t="s">
        <v>157</v>
      </c>
      <c r="D133" s="238" t="s">
        <v>81</v>
      </c>
      <c r="E133" s="117">
        <v>3.61</v>
      </c>
      <c r="F133" s="107">
        <f t="shared" ref="F133:F150" si="21">E133/10000</f>
        <v>3.6099999999999999E-4</v>
      </c>
      <c r="G133" s="107">
        <f t="shared" si="20"/>
        <v>3.6103609999999997</v>
      </c>
      <c r="H133" s="160">
        <f t="shared" ref="H133:H152" si="22">G133/$H$9</f>
        <v>102.03083227356224</v>
      </c>
      <c r="I133" s="161">
        <f t="shared" si="13"/>
        <v>1.2070748913406886</v>
      </c>
      <c r="J133" s="161">
        <f t="shared" si="14"/>
        <v>1.3057363471971066</v>
      </c>
    </row>
    <row r="134" spans="1:10" ht="38.5" customHeight="1" x14ac:dyDescent="0.3">
      <c r="A134" s="23"/>
      <c r="B134" s="8">
        <f t="shared" si="19"/>
        <v>116</v>
      </c>
      <c r="C134" s="59" t="s">
        <v>158</v>
      </c>
      <c r="D134" s="238" t="s">
        <v>81</v>
      </c>
      <c r="E134" s="117">
        <v>1.81</v>
      </c>
      <c r="F134" s="107">
        <f t="shared" si="21"/>
        <v>1.8100000000000001E-4</v>
      </c>
      <c r="G134" s="107">
        <f t="shared" si="20"/>
        <v>1.810181</v>
      </c>
      <c r="H134" s="160">
        <f t="shared" si="22"/>
        <v>51.156733078988275</v>
      </c>
      <c r="I134" s="161">
        <f t="shared" si="13"/>
        <v>0.60520929455031758</v>
      </c>
      <c r="J134" s="161">
        <f t="shared" si="14"/>
        <v>0.65467667269439422</v>
      </c>
    </row>
    <row r="135" spans="1:10" ht="40" customHeight="1" x14ac:dyDescent="0.3">
      <c r="A135" s="23"/>
      <c r="B135" s="8">
        <f t="shared" si="19"/>
        <v>117</v>
      </c>
      <c r="C135" s="59" t="s">
        <v>159</v>
      </c>
      <c r="D135" s="238" t="s">
        <v>9</v>
      </c>
      <c r="E135" s="117">
        <v>6.8</v>
      </c>
      <c r="F135" s="107">
        <f t="shared" si="21"/>
        <v>6.7999999999999994E-4</v>
      </c>
      <c r="G135" s="107">
        <f t="shared" si="20"/>
        <v>6.8006799999999998</v>
      </c>
      <c r="H135" s="160">
        <f t="shared" si="22"/>
        <v>192.19104140172388</v>
      </c>
      <c r="I135" s="161">
        <f t="shared" si="13"/>
        <v>2.2737144767636241</v>
      </c>
      <c r="J135" s="161">
        <f t="shared" si="14"/>
        <v>2.4595587703435804</v>
      </c>
    </row>
    <row r="136" spans="1:10" ht="49" customHeight="1" x14ac:dyDescent="0.3">
      <c r="A136" s="23"/>
      <c r="B136" s="8">
        <f t="shared" si="19"/>
        <v>118</v>
      </c>
      <c r="C136" s="59" t="s">
        <v>160</v>
      </c>
      <c r="D136" s="238" t="s">
        <v>81</v>
      </c>
      <c r="E136" s="117">
        <v>3.61</v>
      </c>
      <c r="F136" s="107">
        <f t="shared" si="21"/>
        <v>3.6099999999999999E-4</v>
      </c>
      <c r="G136" s="107">
        <f t="shared" si="20"/>
        <v>3.6103609999999997</v>
      </c>
      <c r="H136" s="160">
        <f t="shared" si="22"/>
        <v>102.03083227356224</v>
      </c>
      <c r="I136" s="161">
        <f t="shared" si="13"/>
        <v>1.2070748913406886</v>
      </c>
      <c r="J136" s="161">
        <f t="shared" si="14"/>
        <v>1.3057363471971066</v>
      </c>
    </row>
    <row r="137" spans="1:10" ht="36.5" customHeight="1" x14ac:dyDescent="0.3">
      <c r="A137" s="23"/>
      <c r="B137" s="8">
        <f t="shared" si="19"/>
        <v>119</v>
      </c>
      <c r="C137" s="59" t="s">
        <v>158</v>
      </c>
      <c r="D137" s="238" t="s">
        <v>81</v>
      </c>
      <c r="E137" s="117">
        <v>2.2599999999999998</v>
      </c>
      <c r="F137" s="107">
        <f t="shared" si="21"/>
        <v>2.2599999999999999E-4</v>
      </c>
      <c r="G137" s="107">
        <f t="shared" si="20"/>
        <v>2.2602259999999998</v>
      </c>
      <c r="H137" s="160">
        <f t="shared" si="22"/>
        <v>63.875257877631761</v>
      </c>
      <c r="I137" s="161">
        <f t="shared" si="13"/>
        <v>0.75567569374791033</v>
      </c>
      <c r="J137" s="161">
        <f t="shared" si="14"/>
        <v>0.81744159132007221</v>
      </c>
    </row>
    <row r="138" spans="1:10" ht="40" customHeight="1" x14ac:dyDescent="0.3">
      <c r="A138" s="23"/>
      <c r="B138" s="8">
        <f t="shared" si="19"/>
        <v>120</v>
      </c>
      <c r="C138" s="59" t="s">
        <v>161</v>
      </c>
      <c r="D138" s="238" t="s">
        <v>9</v>
      </c>
      <c r="E138" s="117">
        <v>13.56</v>
      </c>
      <c r="F138" s="107">
        <f t="shared" si="21"/>
        <v>1.356E-3</v>
      </c>
      <c r="G138" s="107">
        <f t="shared" si="20"/>
        <v>13.561356</v>
      </c>
      <c r="H138" s="160">
        <f t="shared" si="22"/>
        <v>383.25154726579058</v>
      </c>
      <c r="I138" s="161">
        <f t="shared" si="13"/>
        <v>4.534054162487462</v>
      </c>
      <c r="J138" s="161">
        <f t="shared" si="14"/>
        <v>4.9046495479204335</v>
      </c>
    </row>
    <row r="139" spans="1:10" ht="48" customHeight="1" x14ac:dyDescent="0.3">
      <c r="A139" s="23"/>
      <c r="B139" s="8">
        <f t="shared" si="19"/>
        <v>121</v>
      </c>
      <c r="C139" s="59" t="s">
        <v>162</v>
      </c>
      <c r="D139" s="238" t="s">
        <v>81</v>
      </c>
      <c r="E139" s="117">
        <v>6.33</v>
      </c>
      <c r="F139" s="107">
        <f t="shared" si="21"/>
        <v>6.3299999999999999E-4</v>
      </c>
      <c r="G139" s="107">
        <f t="shared" si="20"/>
        <v>6.3306329999999997</v>
      </c>
      <c r="H139" s="160">
        <f t="shared" si="22"/>
        <v>178.90724883425179</v>
      </c>
      <c r="I139" s="161">
        <f t="shared" si="13"/>
        <v>2.1165606820461385</v>
      </c>
      <c r="J139" s="161">
        <f t="shared" si="14"/>
        <v>2.2895598553345389</v>
      </c>
    </row>
    <row r="140" spans="1:10" ht="41" customHeight="1" x14ac:dyDescent="0.3">
      <c r="A140" s="23"/>
      <c r="B140" s="8">
        <f t="shared" si="19"/>
        <v>122</v>
      </c>
      <c r="C140" s="59" t="s">
        <v>158</v>
      </c>
      <c r="D140" s="239" t="s">
        <v>81</v>
      </c>
      <c r="E140" s="117">
        <v>3.61</v>
      </c>
      <c r="F140" s="107">
        <f t="shared" si="21"/>
        <v>3.6099999999999999E-4</v>
      </c>
      <c r="G140" s="107">
        <f t="shared" si="20"/>
        <v>3.6103609999999997</v>
      </c>
      <c r="H140" s="160">
        <f t="shared" si="22"/>
        <v>102.03083227356224</v>
      </c>
      <c r="I140" s="161">
        <f t="shared" ref="I140:I152" si="23">G140/$I$9</f>
        <v>1.2070748913406886</v>
      </c>
      <c r="J140" s="161">
        <f t="shared" ref="J140:J152" si="24">G140/$J$9</f>
        <v>1.3057363471971066</v>
      </c>
    </row>
    <row r="141" spans="1:10" ht="43.5" customHeight="1" x14ac:dyDescent="0.3">
      <c r="A141" s="23"/>
      <c r="B141" s="8">
        <f t="shared" si="19"/>
        <v>123</v>
      </c>
      <c r="C141" s="240" t="s">
        <v>163</v>
      </c>
      <c r="D141" s="238" t="s">
        <v>9</v>
      </c>
      <c r="E141" s="117">
        <v>13.56</v>
      </c>
      <c r="F141" s="107">
        <f t="shared" si="21"/>
        <v>1.356E-3</v>
      </c>
      <c r="G141" s="107">
        <f t="shared" si="20"/>
        <v>13.561356</v>
      </c>
      <c r="H141" s="160">
        <f t="shared" si="22"/>
        <v>383.25154726579058</v>
      </c>
      <c r="I141" s="161">
        <f t="shared" si="23"/>
        <v>4.534054162487462</v>
      </c>
      <c r="J141" s="161">
        <f t="shared" si="24"/>
        <v>4.9046495479204335</v>
      </c>
    </row>
    <row r="142" spans="1:10" ht="58" customHeight="1" x14ac:dyDescent="0.3">
      <c r="A142" s="23"/>
      <c r="B142" s="8">
        <f t="shared" si="19"/>
        <v>124</v>
      </c>
      <c r="C142" s="240" t="s">
        <v>164</v>
      </c>
      <c r="D142" s="238" t="s">
        <v>81</v>
      </c>
      <c r="E142" s="117">
        <v>6.33</v>
      </c>
      <c r="F142" s="107">
        <f t="shared" si="21"/>
        <v>6.3299999999999999E-4</v>
      </c>
      <c r="G142" s="107">
        <f t="shared" si="20"/>
        <v>6.3306329999999997</v>
      </c>
      <c r="H142" s="160">
        <f t="shared" si="22"/>
        <v>178.90724883425179</v>
      </c>
      <c r="I142" s="161">
        <f t="shared" si="23"/>
        <v>2.1165606820461385</v>
      </c>
      <c r="J142" s="161">
        <f t="shared" si="24"/>
        <v>2.2895598553345389</v>
      </c>
    </row>
    <row r="143" spans="1:10" ht="40" customHeight="1" x14ac:dyDescent="0.3">
      <c r="A143" s="23"/>
      <c r="B143" s="8">
        <f t="shared" si="19"/>
        <v>125</v>
      </c>
      <c r="C143" s="59" t="s">
        <v>158</v>
      </c>
      <c r="D143" s="238" t="s">
        <v>81</v>
      </c>
      <c r="E143" s="117">
        <v>3.61</v>
      </c>
      <c r="F143" s="107">
        <f t="shared" si="21"/>
        <v>3.6099999999999999E-4</v>
      </c>
      <c r="G143" s="107">
        <f t="shared" si="20"/>
        <v>3.6103609999999997</v>
      </c>
      <c r="H143" s="160">
        <f t="shared" si="22"/>
        <v>102.03083227356224</v>
      </c>
      <c r="I143" s="161">
        <f t="shared" si="23"/>
        <v>1.2070748913406886</v>
      </c>
      <c r="J143" s="161">
        <f t="shared" si="24"/>
        <v>1.3057363471971066</v>
      </c>
    </row>
    <row r="144" spans="1:10" ht="34.5" customHeight="1" x14ac:dyDescent="0.3">
      <c r="A144" s="23"/>
      <c r="B144" s="8">
        <f t="shared" si="19"/>
        <v>126</v>
      </c>
      <c r="C144" s="59" t="s">
        <v>165</v>
      </c>
      <c r="D144" s="238" t="s">
        <v>9</v>
      </c>
      <c r="E144" s="117">
        <v>13.56</v>
      </c>
      <c r="F144" s="107">
        <f t="shared" si="21"/>
        <v>1.356E-3</v>
      </c>
      <c r="G144" s="107">
        <f t="shared" si="20"/>
        <v>13.561356</v>
      </c>
      <c r="H144" s="160">
        <f t="shared" si="22"/>
        <v>383.25154726579058</v>
      </c>
      <c r="I144" s="161">
        <f t="shared" si="23"/>
        <v>4.534054162487462</v>
      </c>
      <c r="J144" s="161">
        <f t="shared" si="24"/>
        <v>4.9046495479204335</v>
      </c>
    </row>
    <row r="145" spans="1:10" ht="40" customHeight="1" x14ac:dyDescent="0.3">
      <c r="A145" s="23"/>
      <c r="B145" s="8">
        <f t="shared" si="19"/>
        <v>127</v>
      </c>
      <c r="C145" s="59" t="s">
        <v>166</v>
      </c>
      <c r="D145" s="238" t="s">
        <v>81</v>
      </c>
      <c r="E145" s="117">
        <v>4.51</v>
      </c>
      <c r="F145" s="107">
        <f t="shared" si="21"/>
        <v>4.5099999999999996E-4</v>
      </c>
      <c r="G145" s="107">
        <f t="shared" si="20"/>
        <v>4.5104509999999998</v>
      </c>
      <c r="H145" s="160">
        <f t="shared" si="22"/>
        <v>127.46788187084923</v>
      </c>
      <c r="I145" s="161">
        <f t="shared" si="23"/>
        <v>1.5080076897358741</v>
      </c>
      <c r="J145" s="161">
        <f t="shared" si="24"/>
        <v>1.6312661844484628</v>
      </c>
    </row>
    <row r="146" spans="1:10" ht="40" customHeight="1" x14ac:dyDescent="0.3">
      <c r="A146" s="23"/>
      <c r="B146" s="8">
        <f t="shared" si="19"/>
        <v>128</v>
      </c>
      <c r="C146" s="59" t="s">
        <v>158</v>
      </c>
      <c r="D146" s="238" t="s">
        <v>81</v>
      </c>
      <c r="E146" s="117">
        <v>2.7</v>
      </c>
      <c r="F146" s="107">
        <f t="shared" si="21"/>
        <v>2.7E-4</v>
      </c>
      <c r="G146" s="107">
        <f t="shared" si="20"/>
        <v>2.7002700000000002</v>
      </c>
      <c r="H146" s="160">
        <f t="shared" si="22"/>
        <v>76.311148791860958</v>
      </c>
      <c r="I146" s="161">
        <f t="shared" si="23"/>
        <v>0.90279839518555671</v>
      </c>
      <c r="J146" s="161">
        <f t="shared" si="24"/>
        <v>0.97658951175406872</v>
      </c>
    </row>
    <row r="147" spans="1:10" ht="16.5" customHeight="1" x14ac:dyDescent="0.3">
      <c r="A147" s="23"/>
      <c r="B147" s="8"/>
      <c r="C147" s="59" t="s">
        <v>167</v>
      </c>
      <c r="D147" s="238"/>
      <c r="E147" s="117"/>
      <c r="F147" s="107"/>
      <c r="G147" s="107"/>
      <c r="H147" s="160"/>
      <c r="I147" s="161"/>
      <c r="J147" s="161"/>
    </row>
    <row r="148" spans="1:10" ht="40" customHeight="1" x14ac:dyDescent="0.3">
      <c r="A148" s="23"/>
      <c r="B148" s="8">
        <v>129</v>
      </c>
      <c r="C148" s="59" t="s">
        <v>168</v>
      </c>
      <c r="D148" s="238" t="s">
        <v>9</v>
      </c>
      <c r="E148" s="117">
        <v>12.52</v>
      </c>
      <c r="F148" s="107">
        <f t="shared" si="21"/>
        <v>1.2519999999999999E-3</v>
      </c>
      <c r="G148" s="107">
        <f t="shared" si="20"/>
        <v>12.521251999999999</v>
      </c>
      <c r="H148" s="160">
        <f t="shared" si="22"/>
        <v>353.85762328670336</v>
      </c>
      <c r="I148" s="161">
        <f t="shared" si="23"/>
        <v>4.1863095954530252</v>
      </c>
      <c r="J148" s="161">
        <f t="shared" si="24"/>
        <v>4.5284817359855332</v>
      </c>
    </row>
    <row r="149" spans="1:10" ht="44.5" customHeight="1" x14ac:dyDescent="0.3">
      <c r="A149" s="23"/>
      <c r="B149" s="8">
        <f t="shared" si="19"/>
        <v>130</v>
      </c>
      <c r="C149" s="59" t="s">
        <v>169</v>
      </c>
      <c r="D149" s="238" t="s">
        <v>81</v>
      </c>
      <c r="E149" s="117">
        <v>5.84</v>
      </c>
      <c r="F149" s="107">
        <f t="shared" si="21"/>
        <v>5.8399999999999999E-4</v>
      </c>
      <c r="G149" s="107">
        <f t="shared" si="20"/>
        <v>5.8405839999999998</v>
      </c>
      <c r="H149" s="160">
        <f t="shared" si="22"/>
        <v>165.05818849795111</v>
      </c>
      <c r="I149" s="161">
        <f t="shared" si="23"/>
        <v>1.9527194918087594</v>
      </c>
      <c r="J149" s="161">
        <f t="shared" si="24"/>
        <v>2.1123269439421337</v>
      </c>
    </row>
    <row r="150" spans="1:10" ht="40" customHeight="1" x14ac:dyDescent="0.3">
      <c r="A150" s="23"/>
      <c r="B150" s="8">
        <f t="shared" si="19"/>
        <v>131</v>
      </c>
      <c r="C150" s="59" t="s">
        <v>158</v>
      </c>
      <c r="D150" s="238" t="s">
        <v>81</v>
      </c>
      <c r="E150" s="117">
        <v>3.34</v>
      </c>
      <c r="F150" s="107">
        <f t="shared" si="21"/>
        <v>3.3399999999999999E-4</v>
      </c>
      <c r="G150" s="107">
        <f t="shared" si="20"/>
        <v>3.3403339999999999</v>
      </c>
      <c r="H150" s="160">
        <f t="shared" si="22"/>
        <v>94.39971739437614</v>
      </c>
      <c r="I150" s="161">
        <f t="shared" si="23"/>
        <v>1.116795051822133</v>
      </c>
      <c r="J150" s="161">
        <f t="shared" si="24"/>
        <v>1.2080773960216997</v>
      </c>
    </row>
    <row r="151" spans="1:10" ht="26.5" customHeight="1" x14ac:dyDescent="0.3">
      <c r="A151" s="23"/>
      <c r="B151" s="8">
        <f t="shared" si="19"/>
        <v>132</v>
      </c>
      <c r="C151" s="59" t="s">
        <v>170</v>
      </c>
      <c r="D151" s="238" t="s">
        <v>171</v>
      </c>
      <c r="E151" s="117">
        <v>4.51</v>
      </c>
      <c r="F151" s="107">
        <f>E151/10000</f>
        <v>4.5099999999999996E-4</v>
      </c>
      <c r="G151" s="107">
        <f>E151+F151</f>
        <v>4.5104509999999998</v>
      </c>
      <c r="H151" s="160">
        <f t="shared" si="22"/>
        <v>127.46788187084923</v>
      </c>
      <c r="I151" s="161">
        <f t="shared" si="23"/>
        <v>1.5080076897358741</v>
      </c>
      <c r="J151" s="161">
        <f t="shared" si="24"/>
        <v>1.6312661844484628</v>
      </c>
    </row>
    <row r="152" spans="1:10" ht="34.5" customHeight="1" x14ac:dyDescent="0.3">
      <c r="A152" s="23"/>
      <c r="B152" s="8">
        <f t="shared" si="19"/>
        <v>133</v>
      </c>
      <c r="C152" s="59" t="s">
        <v>172</v>
      </c>
      <c r="D152" s="238" t="s">
        <v>171</v>
      </c>
      <c r="E152" s="117">
        <v>6.8</v>
      </c>
      <c r="F152" s="107">
        <f>E152/10000</f>
        <v>6.7999999999999994E-4</v>
      </c>
      <c r="G152" s="107">
        <f>E152+F152</f>
        <v>6.8006799999999998</v>
      </c>
      <c r="H152" s="160">
        <f t="shared" si="22"/>
        <v>192.19104140172388</v>
      </c>
      <c r="I152" s="161">
        <f t="shared" si="23"/>
        <v>2.2737144767636241</v>
      </c>
      <c r="J152" s="161">
        <f t="shared" si="24"/>
        <v>2.4595587703435804</v>
      </c>
    </row>
    <row r="153" spans="1:10" ht="15.5" x14ac:dyDescent="0.3">
      <c r="A153" s="249"/>
      <c r="B153" s="189"/>
      <c r="C153" s="250" t="s">
        <v>190</v>
      </c>
      <c r="D153" s="89"/>
      <c r="E153" s="132"/>
      <c r="F153" s="130"/>
      <c r="G153" s="130"/>
      <c r="H153" s="160"/>
      <c r="I153" s="161"/>
      <c r="J153" s="161"/>
    </row>
    <row r="154" spans="1:10" ht="46.5" x14ac:dyDescent="0.3">
      <c r="A154" s="249"/>
      <c r="B154" s="76">
        <v>134</v>
      </c>
      <c r="C154" s="23" t="s">
        <v>191</v>
      </c>
      <c r="D154" s="77" t="s">
        <v>192</v>
      </c>
      <c r="E154" s="117">
        <v>38.89</v>
      </c>
      <c r="F154" s="130"/>
      <c r="G154" s="130"/>
      <c r="H154" s="160">
        <f>E154/$H$9</f>
        <v>1099.0532711600961</v>
      </c>
      <c r="I154" s="161">
        <f>E154/$I$9</f>
        <v>13.002340354396523</v>
      </c>
      <c r="J154" s="161">
        <f>E154/$J$9</f>
        <v>14.06509945750452</v>
      </c>
    </row>
    <row r="155" spans="1:10" ht="47" customHeight="1" x14ac:dyDescent="0.3">
      <c r="A155" s="249"/>
      <c r="B155" s="76">
        <f>B154+1</f>
        <v>135</v>
      </c>
      <c r="C155" s="8" t="s">
        <v>193</v>
      </c>
      <c r="D155" s="77" t="s">
        <v>192</v>
      </c>
      <c r="E155" s="117">
        <v>6.48</v>
      </c>
      <c r="F155" s="130"/>
      <c r="G155" s="130"/>
      <c r="H155" s="160">
        <f t="shared" ref="H155:H157" si="25">E155/$H$9</f>
        <v>183.12844425604069</v>
      </c>
      <c r="I155" s="161">
        <f t="shared" ref="I155:I157" si="26">E155/$I$9</f>
        <v>2.1664994984954866</v>
      </c>
      <c r="J155" s="161">
        <f t="shared" ref="J155:J157" si="27">E155/$J$9</f>
        <v>2.3435804701627485</v>
      </c>
    </row>
    <row r="156" spans="1:10" ht="46.5" x14ac:dyDescent="0.3">
      <c r="A156" s="249"/>
      <c r="B156" s="76">
        <f t="shared" ref="B156:B161" si="28">B155+1</f>
        <v>136</v>
      </c>
      <c r="C156" s="23" t="s">
        <v>194</v>
      </c>
      <c r="D156" s="77" t="s">
        <v>192</v>
      </c>
      <c r="E156" s="117">
        <v>16.190000000000001</v>
      </c>
      <c r="F156" s="130"/>
      <c r="G156" s="130"/>
      <c r="H156" s="160">
        <f t="shared" si="25"/>
        <v>457.53850501624987</v>
      </c>
      <c r="I156" s="161">
        <f t="shared" si="26"/>
        <v>5.4129053828151124</v>
      </c>
      <c r="J156" s="161">
        <f t="shared" si="27"/>
        <v>5.8553345388788429</v>
      </c>
    </row>
    <row r="157" spans="1:10" ht="93" x14ac:dyDescent="0.3">
      <c r="A157" s="249"/>
      <c r="B157" s="76">
        <f t="shared" si="28"/>
        <v>137</v>
      </c>
      <c r="C157" s="23" t="s">
        <v>195</v>
      </c>
      <c r="D157" s="77" t="s">
        <v>192</v>
      </c>
      <c r="E157" s="117">
        <v>38.89</v>
      </c>
      <c r="F157" s="130"/>
      <c r="G157" s="130"/>
      <c r="H157" s="160">
        <f t="shared" si="25"/>
        <v>1099.0532711600961</v>
      </c>
      <c r="I157" s="161">
        <f t="shared" si="26"/>
        <v>13.002340354396523</v>
      </c>
      <c r="J157" s="161">
        <f t="shared" si="27"/>
        <v>14.06509945750452</v>
      </c>
    </row>
    <row r="158" spans="1:10" ht="77.5" x14ac:dyDescent="0.3">
      <c r="A158" s="249"/>
      <c r="B158" s="76">
        <f t="shared" si="28"/>
        <v>138</v>
      </c>
      <c r="C158" s="23" t="s">
        <v>196</v>
      </c>
      <c r="D158" s="77" t="s">
        <v>192</v>
      </c>
      <c r="E158" s="117">
        <v>38.89</v>
      </c>
      <c r="F158" s="130"/>
      <c r="G158" s="130"/>
      <c r="H158" s="160"/>
      <c r="I158" s="161"/>
      <c r="J158" s="161"/>
    </row>
    <row r="159" spans="1:10" ht="26" x14ac:dyDescent="0.3">
      <c r="A159" s="249"/>
      <c r="B159" s="76">
        <f t="shared" si="28"/>
        <v>139</v>
      </c>
      <c r="C159" s="23" t="s">
        <v>197</v>
      </c>
      <c r="D159" s="91" t="s">
        <v>192</v>
      </c>
      <c r="E159" s="117">
        <v>16.190000000000001</v>
      </c>
      <c r="F159" s="130"/>
      <c r="G159" s="130"/>
      <c r="H159" s="160"/>
      <c r="I159" s="161"/>
      <c r="J159" s="161"/>
    </row>
    <row r="160" spans="1:10" ht="31" x14ac:dyDescent="0.3">
      <c r="A160" s="249"/>
      <c r="B160" s="76">
        <f t="shared" si="28"/>
        <v>140</v>
      </c>
      <c r="C160" s="141" t="s">
        <v>223</v>
      </c>
      <c r="D160" s="142" t="s">
        <v>192</v>
      </c>
      <c r="E160" s="117">
        <v>39.229999999999997</v>
      </c>
      <c r="F160" s="130"/>
      <c r="G160" s="130"/>
      <c r="H160" s="160"/>
      <c r="I160" s="161"/>
      <c r="J160" s="161"/>
    </row>
    <row r="161" spans="1:10" ht="31" x14ac:dyDescent="0.3">
      <c r="A161" s="249"/>
      <c r="B161" s="76">
        <f t="shared" si="28"/>
        <v>141</v>
      </c>
      <c r="C161" s="143" t="s">
        <v>224</v>
      </c>
      <c r="D161" s="142" t="s">
        <v>192</v>
      </c>
      <c r="E161" s="117">
        <v>26.16</v>
      </c>
      <c r="F161" s="130"/>
      <c r="G161" s="130"/>
      <c r="H161" s="160"/>
      <c r="I161" s="161"/>
      <c r="J161" s="161"/>
    </row>
    <row r="162" spans="1:10" ht="15.5" x14ac:dyDescent="0.3">
      <c r="A162" s="249"/>
      <c r="B162" s="76"/>
      <c r="C162" s="74" t="s">
        <v>198</v>
      </c>
      <c r="D162" s="75"/>
      <c r="E162" s="132"/>
      <c r="F162" s="130"/>
      <c r="G162" s="130"/>
      <c r="H162" s="160"/>
      <c r="I162" s="161"/>
      <c r="J162" s="161"/>
    </row>
    <row r="163" spans="1:10" ht="21" x14ac:dyDescent="0.3">
      <c r="A163" s="249"/>
      <c r="B163" s="76">
        <f>B161+1</f>
        <v>142</v>
      </c>
      <c r="C163" s="23" t="s">
        <v>199</v>
      </c>
      <c r="D163" s="133" t="s">
        <v>9</v>
      </c>
      <c r="E163" s="105">
        <v>2.75</v>
      </c>
      <c r="F163" s="130"/>
      <c r="G163" s="130"/>
      <c r="H163" s="160">
        <f t="shared" ref="H163:H170" si="29">E163/$H$9</f>
        <v>77.716546559276523</v>
      </c>
      <c r="I163" s="161">
        <f t="shared" ref="I163:I170" si="30">E163/$I$9</f>
        <v>0.91942494149114007</v>
      </c>
      <c r="J163" s="161">
        <f t="shared" ref="J163:J170" si="31">E163/$J$9</f>
        <v>0.99457504520795659</v>
      </c>
    </row>
    <row r="164" spans="1:10" ht="31" x14ac:dyDescent="0.3">
      <c r="A164" s="249"/>
      <c r="B164" s="189">
        <f>B163+1</f>
        <v>143</v>
      </c>
      <c r="C164" s="23" t="s">
        <v>200</v>
      </c>
      <c r="D164" s="133" t="s">
        <v>9</v>
      </c>
      <c r="E164" s="105">
        <v>9.44</v>
      </c>
      <c r="F164" s="130"/>
      <c r="G164" s="130"/>
      <c r="H164" s="160">
        <f t="shared" si="29"/>
        <v>266.77970891620743</v>
      </c>
      <c r="I164" s="161">
        <f t="shared" si="30"/>
        <v>3.1561350718823133</v>
      </c>
      <c r="J164" s="161">
        <f t="shared" si="31"/>
        <v>3.4141048824593123</v>
      </c>
    </row>
    <row r="165" spans="1:10" ht="31" x14ac:dyDescent="0.3">
      <c r="A165" s="249"/>
      <c r="B165" s="189">
        <f t="shared" ref="B165:B177" si="32">B164+1</f>
        <v>144</v>
      </c>
      <c r="C165" s="23" t="s">
        <v>201</v>
      </c>
      <c r="D165" s="133" t="s">
        <v>9</v>
      </c>
      <c r="E165" s="105">
        <v>14.16</v>
      </c>
      <c r="F165" s="130"/>
      <c r="G165" s="130"/>
      <c r="H165" s="160">
        <f t="shared" si="29"/>
        <v>400.16956337431117</v>
      </c>
      <c r="I165" s="161">
        <f t="shared" si="30"/>
        <v>4.7342026078234705</v>
      </c>
      <c r="J165" s="161">
        <f t="shared" si="31"/>
        <v>5.1211573236889691</v>
      </c>
    </row>
    <row r="166" spans="1:10" ht="31" x14ac:dyDescent="0.3">
      <c r="A166" s="249"/>
      <c r="B166" s="189">
        <f t="shared" si="32"/>
        <v>145</v>
      </c>
      <c r="C166" s="23" t="s">
        <v>202</v>
      </c>
      <c r="D166" s="133" t="s">
        <v>9</v>
      </c>
      <c r="E166" s="105">
        <v>26.73</v>
      </c>
      <c r="F166" s="130"/>
      <c r="G166" s="130"/>
      <c r="H166" s="160">
        <f t="shared" si="29"/>
        <v>755.40483255616789</v>
      </c>
      <c r="I166" s="161">
        <f t="shared" si="30"/>
        <v>8.9368104312938819</v>
      </c>
      <c r="J166" s="161">
        <f t="shared" si="31"/>
        <v>9.6672694394213377</v>
      </c>
    </row>
    <row r="167" spans="1:10" ht="18" x14ac:dyDescent="0.3">
      <c r="A167" s="249"/>
      <c r="B167" s="189">
        <f t="shared" si="32"/>
        <v>146</v>
      </c>
      <c r="C167" s="23" t="s">
        <v>203</v>
      </c>
      <c r="D167" s="241" t="s">
        <v>9</v>
      </c>
      <c r="E167" s="105">
        <v>2.2999999999999998</v>
      </c>
      <c r="F167" s="130"/>
      <c r="G167" s="130"/>
      <c r="H167" s="160">
        <f t="shared" si="29"/>
        <v>64.99929348594037</v>
      </c>
      <c r="I167" s="161">
        <f t="shared" si="30"/>
        <v>0.76897358742895339</v>
      </c>
      <c r="J167" s="161">
        <f t="shared" si="31"/>
        <v>0.83182640144665454</v>
      </c>
    </row>
    <row r="168" spans="1:10" ht="31" x14ac:dyDescent="0.3">
      <c r="A168" s="249"/>
      <c r="B168" s="189">
        <f t="shared" si="32"/>
        <v>147</v>
      </c>
      <c r="C168" s="23" t="s">
        <v>204</v>
      </c>
      <c r="D168" s="242" t="s">
        <v>9</v>
      </c>
      <c r="E168" s="105">
        <v>4.93</v>
      </c>
      <c r="F168" s="130"/>
      <c r="G168" s="130"/>
      <c r="H168" s="160">
        <f t="shared" si="29"/>
        <v>139.32457255899391</v>
      </c>
      <c r="I168" s="161">
        <f t="shared" si="30"/>
        <v>1.6482781678368437</v>
      </c>
      <c r="J168" s="161">
        <f t="shared" si="31"/>
        <v>1.7830018083182639</v>
      </c>
    </row>
    <row r="169" spans="1:10" ht="18" x14ac:dyDescent="0.3">
      <c r="A169" s="249"/>
      <c r="B169" s="189">
        <f t="shared" si="32"/>
        <v>148</v>
      </c>
      <c r="C169" s="23" t="s">
        <v>205</v>
      </c>
      <c r="D169" s="241" t="s">
        <v>9</v>
      </c>
      <c r="E169" s="105">
        <v>2.2999999999999998</v>
      </c>
      <c r="F169" s="130"/>
      <c r="G169" s="130"/>
      <c r="H169" s="160">
        <f t="shared" si="29"/>
        <v>64.99929348594037</v>
      </c>
      <c r="I169" s="161">
        <f t="shared" si="30"/>
        <v>0.76897358742895339</v>
      </c>
      <c r="J169" s="161">
        <f t="shared" si="31"/>
        <v>0.83182640144665454</v>
      </c>
    </row>
    <row r="170" spans="1:10" ht="18" x14ac:dyDescent="0.3">
      <c r="A170" s="249"/>
      <c r="B170" s="189">
        <f t="shared" si="32"/>
        <v>149</v>
      </c>
      <c r="C170" s="23" t="s">
        <v>206</v>
      </c>
      <c r="D170" s="241" t="s">
        <v>9</v>
      </c>
      <c r="E170" s="105">
        <v>25.21</v>
      </c>
      <c r="F170" s="130"/>
      <c r="G170" s="130"/>
      <c r="H170" s="160">
        <f t="shared" si="29"/>
        <v>712.44877773067685</v>
      </c>
      <c r="I170" s="161">
        <f t="shared" si="30"/>
        <v>8.4286191909060513</v>
      </c>
      <c r="J170" s="161">
        <f t="shared" si="31"/>
        <v>9.1175406871609397</v>
      </c>
    </row>
    <row r="171" spans="1:10" ht="15.5" x14ac:dyDescent="0.3">
      <c r="A171" s="249"/>
      <c r="B171" s="189"/>
      <c r="C171" s="78" t="s">
        <v>207</v>
      </c>
      <c r="D171" s="241"/>
      <c r="E171" s="105"/>
      <c r="F171" s="130"/>
      <c r="G171" s="130"/>
      <c r="H171" s="160"/>
      <c r="I171" s="161"/>
      <c r="J171" s="161"/>
    </row>
    <row r="172" spans="1:10" ht="18" x14ac:dyDescent="0.3">
      <c r="A172" s="249"/>
      <c r="B172" s="184">
        <f>B170+1</f>
        <v>150</v>
      </c>
      <c r="C172" s="115" t="s">
        <v>208</v>
      </c>
      <c r="D172" s="241" t="s">
        <v>9</v>
      </c>
      <c r="E172" s="105">
        <v>6.58</v>
      </c>
      <c r="F172" s="130"/>
      <c r="G172" s="130"/>
      <c r="H172" s="160">
        <f t="shared" ref="H172:H177" si="33">E172/$H$9</f>
        <v>185.95450049455985</v>
      </c>
      <c r="I172" s="161">
        <f t="shared" ref="I172:I177" si="34">E172/$I$9</f>
        <v>2.1999331327315277</v>
      </c>
      <c r="J172" s="161">
        <f t="shared" ref="J172:J177" si="35">E172/$J$9</f>
        <v>2.3797468354430378</v>
      </c>
    </row>
    <row r="173" spans="1:10" ht="18" x14ac:dyDescent="0.3">
      <c r="A173" s="249"/>
      <c r="B173" s="184">
        <f t="shared" si="32"/>
        <v>151</v>
      </c>
      <c r="C173" s="115" t="s">
        <v>209</v>
      </c>
      <c r="D173" s="241" t="s">
        <v>9</v>
      </c>
      <c r="E173" s="105">
        <v>3.29</v>
      </c>
      <c r="F173" s="130"/>
      <c r="G173" s="130"/>
      <c r="H173" s="160">
        <f t="shared" si="33"/>
        <v>92.977250247279926</v>
      </c>
      <c r="I173" s="161">
        <f t="shared" si="34"/>
        <v>1.0999665663657638</v>
      </c>
      <c r="J173" s="161">
        <f t="shared" si="35"/>
        <v>1.1898734177215189</v>
      </c>
    </row>
    <row r="174" spans="1:10" ht="18" x14ac:dyDescent="0.3">
      <c r="A174" s="249"/>
      <c r="B174" s="184">
        <f t="shared" si="32"/>
        <v>152</v>
      </c>
      <c r="C174" s="115" t="s">
        <v>210</v>
      </c>
      <c r="D174" s="241" t="s">
        <v>9</v>
      </c>
      <c r="E174" s="105">
        <v>19.73</v>
      </c>
      <c r="F174" s="130"/>
      <c r="G174" s="130"/>
      <c r="H174" s="160">
        <f t="shared" si="33"/>
        <v>557.58089585982759</v>
      </c>
      <c r="I174" s="161">
        <f t="shared" si="34"/>
        <v>6.5964560347709797</v>
      </c>
      <c r="J174" s="161">
        <f t="shared" si="35"/>
        <v>7.1356238698010852</v>
      </c>
    </row>
    <row r="175" spans="1:10" ht="18" x14ac:dyDescent="0.3">
      <c r="A175" s="249"/>
      <c r="B175" s="184">
        <f t="shared" si="32"/>
        <v>153</v>
      </c>
      <c r="C175" s="115" t="s">
        <v>211</v>
      </c>
      <c r="D175" s="241" t="s">
        <v>9</v>
      </c>
      <c r="E175" s="105">
        <v>3.29</v>
      </c>
      <c r="F175" s="130"/>
      <c r="G175" s="130"/>
      <c r="H175" s="160">
        <f t="shared" si="33"/>
        <v>92.977250247279926</v>
      </c>
      <c r="I175" s="161">
        <f t="shared" si="34"/>
        <v>1.0999665663657638</v>
      </c>
      <c r="J175" s="161">
        <f t="shared" si="35"/>
        <v>1.1898734177215189</v>
      </c>
    </row>
    <row r="176" spans="1:10" ht="18" x14ac:dyDescent="0.3">
      <c r="A176" s="249"/>
      <c r="B176" s="184">
        <f t="shared" si="32"/>
        <v>154</v>
      </c>
      <c r="C176" s="115" t="s">
        <v>212</v>
      </c>
      <c r="D176" s="241" t="s">
        <v>9</v>
      </c>
      <c r="E176" s="105">
        <v>3.29</v>
      </c>
      <c r="F176" s="130"/>
      <c r="G176" s="130"/>
      <c r="H176" s="160">
        <f t="shared" si="33"/>
        <v>92.977250247279926</v>
      </c>
      <c r="I176" s="161">
        <f t="shared" si="34"/>
        <v>1.0999665663657638</v>
      </c>
      <c r="J176" s="161">
        <f t="shared" si="35"/>
        <v>1.1898734177215189</v>
      </c>
    </row>
    <row r="177" spans="1:10" ht="18" x14ac:dyDescent="0.3">
      <c r="A177" s="249"/>
      <c r="B177" s="184">
        <f t="shared" si="32"/>
        <v>155</v>
      </c>
      <c r="C177" s="115" t="s">
        <v>213</v>
      </c>
      <c r="D177" s="241" t="s">
        <v>9</v>
      </c>
      <c r="E177" s="105">
        <v>1.31</v>
      </c>
      <c r="F177" s="130"/>
      <c r="G177" s="130"/>
      <c r="H177" s="160">
        <f t="shared" si="33"/>
        <v>37.021336724600822</v>
      </c>
      <c r="I177" s="161">
        <f t="shared" si="34"/>
        <v>0.4379806084921431</v>
      </c>
      <c r="J177" s="161">
        <f t="shared" si="35"/>
        <v>0.47377938517179025</v>
      </c>
    </row>
    <row r="178" spans="1:10" ht="18" x14ac:dyDescent="0.3">
      <c r="A178" s="249"/>
      <c r="B178" s="221">
        <v>205</v>
      </c>
      <c r="C178" s="145" t="s">
        <v>188</v>
      </c>
      <c r="D178" s="243" t="s">
        <v>154</v>
      </c>
      <c r="E178" s="117">
        <v>2.64</v>
      </c>
      <c r="F178" s="107">
        <v>1.76</v>
      </c>
      <c r="G178" s="107">
        <f>E178+F178</f>
        <v>4.4000000000000004</v>
      </c>
      <c r="H178" s="160"/>
      <c r="I178" s="161"/>
      <c r="J178" s="161"/>
    </row>
    <row r="179" spans="1:10" ht="28.5" x14ac:dyDescent="0.3">
      <c r="A179" s="249"/>
      <c r="B179" s="222">
        <v>206</v>
      </c>
      <c r="C179" s="251" t="s">
        <v>227</v>
      </c>
      <c r="D179" s="243" t="s">
        <v>154</v>
      </c>
      <c r="E179" s="117">
        <v>6.01</v>
      </c>
      <c r="F179" s="107">
        <v>4.54</v>
      </c>
      <c r="G179" s="107">
        <f>E179+F179</f>
        <v>10.55</v>
      </c>
      <c r="H179" s="160"/>
      <c r="I179" s="161"/>
      <c r="J179" s="161"/>
    </row>
    <row r="180" spans="1:10" ht="15.5" x14ac:dyDescent="0.3">
      <c r="A180" s="249"/>
      <c r="B180" s="76"/>
      <c r="C180" s="178" t="s">
        <v>277</v>
      </c>
      <c r="D180" s="93"/>
      <c r="E180" s="117"/>
      <c r="F180" s="130"/>
      <c r="G180" s="130"/>
      <c r="H180" s="160"/>
      <c r="I180" s="161"/>
      <c r="J180" s="161"/>
    </row>
    <row r="181" spans="1:10" ht="15.5" x14ac:dyDescent="0.3">
      <c r="A181" s="249"/>
      <c r="B181" s="76"/>
      <c r="C181" s="178" t="s">
        <v>198</v>
      </c>
      <c r="D181" s="177"/>
      <c r="E181" s="179"/>
      <c r="F181" s="189"/>
      <c r="G181" s="189"/>
      <c r="H181" s="160"/>
      <c r="I181" s="161"/>
      <c r="J181" s="161"/>
    </row>
    <row r="182" spans="1:10" ht="18" x14ac:dyDescent="0.3">
      <c r="A182" s="249"/>
      <c r="B182" s="76">
        <v>207</v>
      </c>
      <c r="C182" s="76" t="s">
        <v>241</v>
      </c>
      <c r="D182" s="244" t="s">
        <v>242</v>
      </c>
      <c r="E182" s="126">
        <v>5.46</v>
      </c>
      <c r="F182" s="189">
        <v>0.22</v>
      </c>
      <c r="G182" s="189">
        <f t="shared" ref="G182:G206" si="36">F182+E182</f>
        <v>5.68</v>
      </c>
      <c r="H182" s="160">
        <f t="shared" ref="H182:H206" si="37">G182/$H$9</f>
        <v>160.51999434788752</v>
      </c>
      <c r="I182" s="161">
        <f t="shared" ref="I182:I204" si="38">G182/$I$9</f>
        <v>1.8990304246071545</v>
      </c>
      <c r="J182" s="161">
        <f t="shared" ref="J182:J204" si="39">G182/$J$9</f>
        <v>2.0542495479204339</v>
      </c>
    </row>
    <row r="183" spans="1:10" ht="18" x14ac:dyDescent="0.3">
      <c r="A183" s="249"/>
      <c r="B183" s="76">
        <f>B182+1</f>
        <v>208</v>
      </c>
      <c r="C183" s="76" t="s">
        <v>243</v>
      </c>
      <c r="D183" s="244" t="s">
        <v>242</v>
      </c>
      <c r="E183" s="126">
        <v>14.53</v>
      </c>
      <c r="F183" s="189">
        <v>0.38</v>
      </c>
      <c r="G183" s="189">
        <f t="shared" si="36"/>
        <v>14.91</v>
      </c>
      <c r="H183" s="160">
        <f t="shared" si="37"/>
        <v>421.36498516320478</v>
      </c>
      <c r="I183" s="161">
        <f t="shared" si="38"/>
        <v>4.9849548645937816</v>
      </c>
      <c r="J183" s="161">
        <f t="shared" si="39"/>
        <v>5.3924050632911387</v>
      </c>
    </row>
    <row r="184" spans="1:10" ht="18" x14ac:dyDescent="0.3">
      <c r="A184" s="249"/>
      <c r="B184" s="76">
        <f>B183+1</f>
        <v>209</v>
      </c>
      <c r="C184" s="76" t="s">
        <v>244</v>
      </c>
      <c r="D184" s="244" t="s">
        <v>242</v>
      </c>
      <c r="E184" s="126">
        <v>27.26</v>
      </c>
      <c r="F184" s="189">
        <v>0.61</v>
      </c>
      <c r="G184" s="189">
        <f t="shared" si="36"/>
        <v>27.87</v>
      </c>
      <c r="H184" s="160">
        <f t="shared" si="37"/>
        <v>787.62187367528622</v>
      </c>
      <c r="I184" s="161">
        <f t="shared" si="38"/>
        <v>9.3179538615847548</v>
      </c>
      <c r="J184" s="161">
        <f t="shared" si="39"/>
        <v>10.079566003616636</v>
      </c>
    </row>
    <row r="185" spans="1:10" ht="31" x14ac:dyDescent="0.3">
      <c r="A185" s="249"/>
      <c r="B185" s="76">
        <f t="shared" ref="B185:B204" si="40">B184+1</f>
        <v>210</v>
      </c>
      <c r="C185" s="76" t="s">
        <v>245</v>
      </c>
      <c r="D185" s="244" t="s">
        <v>242</v>
      </c>
      <c r="E185" s="126">
        <v>13.62</v>
      </c>
      <c r="F185" s="189">
        <v>2.5499999999999998</v>
      </c>
      <c r="G185" s="252">
        <f t="shared" si="36"/>
        <v>16.169999999999998</v>
      </c>
      <c r="H185" s="160">
        <f t="shared" si="37"/>
        <v>456.97329376854594</v>
      </c>
      <c r="I185" s="161">
        <f t="shared" si="38"/>
        <v>5.4062186559679031</v>
      </c>
      <c r="J185" s="161">
        <f t="shared" si="39"/>
        <v>5.848101265822784</v>
      </c>
    </row>
    <row r="186" spans="1:10" ht="18" x14ac:dyDescent="0.3">
      <c r="A186" s="249"/>
      <c r="B186" s="76">
        <f t="shared" si="40"/>
        <v>211</v>
      </c>
      <c r="C186" s="76" t="s">
        <v>246</v>
      </c>
      <c r="D186" s="244" t="s">
        <v>242</v>
      </c>
      <c r="E186" s="126">
        <v>22.71</v>
      </c>
      <c r="F186" s="189">
        <v>1.69</v>
      </c>
      <c r="G186" s="189">
        <f t="shared" si="36"/>
        <v>24.400000000000002</v>
      </c>
      <c r="H186" s="160">
        <f t="shared" si="37"/>
        <v>689.55772219867185</v>
      </c>
      <c r="I186" s="161">
        <f t="shared" si="38"/>
        <v>8.1578067535941159</v>
      </c>
      <c r="J186" s="161">
        <f t="shared" si="39"/>
        <v>8.8245931283905978</v>
      </c>
    </row>
    <row r="187" spans="1:10" ht="18" x14ac:dyDescent="0.3">
      <c r="A187" s="249"/>
      <c r="B187" s="76">
        <f t="shared" si="40"/>
        <v>212</v>
      </c>
      <c r="C187" s="76" t="s">
        <v>247</v>
      </c>
      <c r="D187" s="244" t="s">
        <v>242</v>
      </c>
      <c r="E187" s="126">
        <v>22.71</v>
      </c>
      <c r="F187" s="189">
        <v>0.16</v>
      </c>
      <c r="G187" s="189">
        <f t="shared" si="36"/>
        <v>22.87</v>
      </c>
      <c r="H187" s="160">
        <f t="shared" si="37"/>
        <v>646.31906174932885</v>
      </c>
      <c r="I187" s="161">
        <f t="shared" si="38"/>
        <v>7.6462721497826811</v>
      </c>
      <c r="J187" s="161">
        <f t="shared" si="39"/>
        <v>8.2712477396021704</v>
      </c>
    </row>
    <row r="188" spans="1:10" ht="18" x14ac:dyDescent="0.3">
      <c r="A188" s="249"/>
      <c r="B188" s="76">
        <f t="shared" si="40"/>
        <v>213</v>
      </c>
      <c r="C188" s="76" t="s">
        <v>248</v>
      </c>
      <c r="D188" s="244" t="s">
        <v>242</v>
      </c>
      <c r="E188" s="126">
        <v>23.62</v>
      </c>
      <c r="F188" s="189">
        <v>0.15</v>
      </c>
      <c r="G188" s="189">
        <f t="shared" si="36"/>
        <v>23.77</v>
      </c>
      <c r="H188" s="160">
        <f t="shared" si="37"/>
        <v>671.75356789600107</v>
      </c>
      <c r="I188" s="161">
        <f t="shared" si="38"/>
        <v>7.9471748579070542</v>
      </c>
      <c r="J188" s="161">
        <f t="shared" si="39"/>
        <v>8.5967450271247738</v>
      </c>
    </row>
    <row r="189" spans="1:10" ht="31" x14ac:dyDescent="0.3">
      <c r="A189" s="249"/>
      <c r="B189" s="76">
        <f t="shared" si="40"/>
        <v>214</v>
      </c>
      <c r="C189" s="76" t="s">
        <v>249</v>
      </c>
      <c r="D189" s="244" t="s">
        <v>242</v>
      </c>
      <c r="E189" s="126">
        <v>13.62</v>
      </c>
      <c r="F189" s="189">
        <v>4.04</v>
      </c>
      <c r="G189" s="189">
        <f t="shared" si="36"/>
        <v>17.66</v>
      </c>
      <c r="H189" s="160">
        <f t="shared" si="37"/>
        <v>499.08153172248126</v>
      </c>
      <c r="I189" s="161">
        <f t="shared" si="38"/>
        <v>5.9043798060849211</v>
      </c>
      <c r="J189" s="161">
        <f t="shared" si="39"/>
        <v>6.3869801084990954</v>
      </c>
    </row>
    <row r="190" spans="1:10" ht="18" x14ac:dyDescent="0.3">
      <c r="A190" s="249"/>
      <c r="B190" s="76">
        <f t="shared" si="40"/>
        <v>215</v>
      </c>
      <c r="C190" s="76" t="s">
        <v>250</v>
      </c>
      <c r="D190" s="244" t="s">
        <v>242</v>
      </c>
      <c r="E190" s="126">
        <v>4.55</v>
      </c>
      <c r="F190" s="189">
        <v>0.15</v>
      </c>
      <c r="G190" s="252">
        <f t="shared" si="36"/>
        <v>4.7</v>
      </c>
      <c r="H190" s="160">
        <f t="shared" si="37"/>
        <v>132.8246432103999</v>
      </c>
      <c r="I190" s="161">
        <f t="shared" si="38"/>
        <v>1.5713808090939485</v>
      </c>
      <c r="J190" s="161">
        <f t="shared" si="39"/>
        <v>1.6998191681735986</v>
      </c>
    </row>
    <row r="191" spans="1:10" ht="31" x14ac:dyDescent="0.3">
      <c r="A191" s="249"/>
      <c r="B191" s="76">
        <f t="shared" si="40"/>
        <v>216</v>
      </c>
      <c r="C191" s="76" t="s">
        <v>251</v>
      </c>
      <c r="D191" s="244" t="s">
        <v>242</v>
      </c>
      <c r="E191" s="126">
        <v>18.170000000000002</v>
      </c>
      <c r="F191" s="189">
        <v>1.48</v>
      </c>
      <c r="G191" s="189">
        <f t="shared" si="36"/>
        <v>19.650000000000002</v>
      </c>
      <c r="H191" s="160">
        <f t="shared" si="37"/>
        <v>555.32005086901233</v>
      </c>
      <c r="I191" s="161">
        <f t="shared" si="38"/>
        <v>6.5697091273821471</v>
      </c>
      <c r="J191" s="161">
        <f t="shared" si="39"/>
        <v>7.106690777576854</v>
      </c>
    </row>
    <row r="192" spans="1:10" ht="31" x14ac:dyDescent="0.3">
      <c r="A192" s="249"/>
      <c r="B192" s="76">
        <f t="shared" si="40"/>
        <v>217</v>
      </c>
      <c r="C192" s="76" t="s">
        <v>252</v>
      </c>
      <c r="D192" s="244" t="s">
        <v>242</v>
      </c>
      <c r="E192" s="126">
        <v>7.25</v>
      </c>
      <c r="F192" s="189">
        <v>0.17</v>
      </c>
      <c r="G192" s="189">
        <f t="shared" si="36"/>
        <v>7.42</v>
      </c>
      <c r="H192" s="160">
        <f t="shared" si="37"/>
        <v>209.69337289812069</v>
      </c>
      <c r="I192" s="161">
        <f t="shared" si="38"/>
        <v>2.4807756603142761</v>
      </c>
      <c r="J192" s="161">
        <f t="shared" si="39"/>
        <v>2.683544303797468</v>
      </c>
    </row>
    <row r="193" spans="1:10" ht="18" x14ac:dyDescent="0.3">
      <c r="A193" s="249"/>
      <c r="B193" s="76">
        <f t="shared" si="40"/>
        <v>218</v>
      </c>
      <c r="C193" s="76" t="s">
        <v>253</v>
      </c>
      <c r="D193" s="244" t="s">
        <v>242</v>
      </c>
      <c r="E193" s="126">
        <v>13.62</v>
      </c>
      <c r="F193" s="189">
        <v>1.02</v>
      </c>
      <c r="G193" s="189">
        <f t="shared" si="36"/>
        <v>14.639999999999999</v>
      </c>
      <c r="H193" s="160">
        <f t="shared" si="37"/>
        <v>413.734633319203</v>
      </c>
      <c r="I193" s="161">
        <f t="shared" si="38"/>
        <v>4.8946840521564692</v>
      </c>
      <c r="J193" s="161">
        <f t="shared" si="39"/>
        <v>5.2947558770343575</v>
      </c>
    </row>
    <row r="194" spans="1:10" ht="18" x14ac:dyDescent="0.3">
      <c r="A194" s="249"/>
      <c r="B194" s="76">
        <f t="shared" si="40"/>
        <v>219</v>
      </c>
      <c r="C194" s="76" t="s">
        <v>254</v>
      </c>
      <c r="D194" s="244" t="s">
        <v>242</v>
      </c>
      <c r="E194" s="126">
        <v>31.81</v>
      </c>
      <c r="F194" s="252">
        <v>0.71</v>
      </c>
      <c r="G194" s="189">
        <f t="shared" si="36"/>
        <v>32.519999999999996</v>
      </c>
      <c r="H194" s="160">
        <f t="shared" si="37"/>
        <v>919.03348876642633</v>
      </c>
      <c r="I194" s="161">
        <f t="shared" si="38"/>
        <v>10.87261785356068</v>
      </c>
      <c r="J194" s="161">
        <f t="shared" si="39"/>
        <v>11.761301989150088</v>
      </c>
    </row>
    <row r="195" spans="1:10" ht="31" x14ac:dyDescent="0.3">
      <c r="A195" s="249"/>
      <c r="B195" s="76">
        <f t="shared" si="40"/>
        <v>220</v>
      </c>
      <c r="C195" s="76" t="s">
        <v>255</v>
      </c>
      <c r="D195" s="244" t="s">
        <v>242</v>
      </c>
      <c r="E195" s="126">
        <v>9.07</v>
      </c>
      <c r="F195" s="252">
        <v>0.72</v>
      </c>
      <c r="G195" s="189">
        <f t="shared" si="36"/>
        <v>9.7900000000000009</v>
      </c>
      <c r="H195" s="160">
        <f t="shared" si="37"/>
        <v>276.67090575102446</v>
      </c>
      <c r="I195" s="161">
        <f t="shared" si="38"/>
        <v>3.2731527917084589</v>
      </c>
      <c r="J195" s="161">
        <f t="shared" si="39"/>
        <v>3.5406871609403257</v>
      </c>
    </row>
    <row r="196" spans="1:10" ht="18" x14ac:dyDescent="0.3">
      <c r="A196" s="249"/>
      <c r="B196" s="76">
        <f t="shared" si="40"/>
        <v>221</v>
      </c>
      <c r="C196" s="76" t="s">
        <v>256</v>
      </c>
      <c r="D196" s="244" t="s">
        <v>242</v>
      </c>
      <c r="E196" s="126">
        <v>18.170000000000002</v>
      </c>
      <c r="F196" s="252">
        <v>1.34</v>
      </c>
      <c r="G196" s="189">
        <f t="shared" si="36"/>
        <v>19.510000000000002</v>
      </c>
      <c r="H196" s="160">
        <f t="shared" si="37"/>
        <v>551.36357213508552</v>
      </c>
      <c r="I196" s="161">
        <f t="shared" si="38"/>
        <v>6.5229020394516883</v>
      </c>
      <c r="J196" s="161">
        <f t="shared" si="39"/>
        <v>7.0560578661844486</v>
      </c>
    </row>
    <row r="197" spans="1:10" ht="18" x14ac:dyDescent="0.3">
      <c r="A197" s="249"/>
      <c r="B197" s="76">
        <f t="shared" si="40"/>
        <v>222</v>
      </c>
      <c r="C197" s="76" t="s">
        <v>257</v>
      </c>
      <c r="D197" s="244" t="s">
        <v>242</v>
      </c>
      <c r="E197" s="126">
        <v>18.170000000000002</v>
      </c>
      <c r="F197" s="252">
        <v>1.38</v>
      </c>
      <c r="G197" s="189">
        <f t="shared" si="36"/>
        <v>19.55</v>
      </c>
      <c r="H197" s="160">
        <f t="shared" si="37"/>
        <v>552.49399463049315</v>
      </c>
      <c r="I197" s="161">
        <f t="shared" si="38"/>
        <v>6.5362754931461051</v>
      </c>
      <c r="J197" s="161">
        <f t="shared" si="39"/>
        <v>7.0705244122965638</v>
      </c>
    </row>
    <row r="198" spans="1:10" ht="18" x14ac:dyDescent="0.3">
      <c r="A198" s="249"/>
      <c r="B198" s="76">
        <f t="shared" si="40"/>
        <v>223</v>
      </c>
      <c r="C198" s="76" t="s">
        <v>258</v>
      </c>
      <c r="D198" s="244" t="s">
        <v>242</v>
      </c>
      <c r="E198" s="126">
        <v>4.55</v>
      </c>
      <c r="F198" s="252">
        <v>2.2999999999999998</v>
      </c>
      <c r="G198" s="189">
        <f t="shared" si="36"/>
        <v>6.85</v>
      </c>
      <c r="H198" s="160">
        <f t="shared" si="37"/>
        <v>193.58485233856152</v>
      </c>
      <c r="I198" s="161">
        <f t="shared" si="38"/>
        <v>2.2902039451688396</v>
      </c>
      <c r="J198" s="161">
        <f t="shared" si="39"/>
        <v>2.477396021699819</v>
      </c>
    </row>
    <row r="199" spans="1:10" ht="18" x14ac:dyDescent="0.3">
      <c r="A199" s="249"/>
      <c r="B199" s="76">
        <f t="shared" si="40"/>
        <v>224</v>
      </c>
      <c r="C199" s="76" t="s">
        <v>259</v>
      </c>
      <c r="D199" s="244" t="s">
        <v>242</v>
      </c>
      <c r="E199" s="126">
        <v>13.62</v>
      </c>
      <c r="F199" s="252">
        <v>0.82</v>
      </c>
      <c r="G199" s="189">
        <f t="shared" si="36"/>
        <v>14.44</v>
      </c>
      <c r="H199" s="160">
        <f t="shared" si="37"/>
        <v>408.08252084216474</v>
      </c>
      <c r="I199" s="161">
        <f t="shared" si="38"/>
        <v>4.8278167836843862</v>
      </c>
      <c r="J199" s="161">
        <f t="shared" si="39"/>
        <v>5.2224231464737789</v>
      </c>
    </row>
    <row r="200" spans="1:10" ht="18" x14ac:dyDescent="0.3">
      <c r="A200" s="249"/>
      <c r="B200" s="76">
        <f t="shared" si="40"/>
        <v>225</v>
      </c>
      <c r="C200" s="76" t="s">
        <v>260</v>
      </c>
      <c r="D200" s="244" t="s">
        <v>242</v>
      </c>
      <c r="E200" s="126">
        <v>13.62</v>
      </c>
      <c r="F200" s="252">
        <v>1.67</v>
      </c>
      <c r="G200" s="189">
        <f t="shared" si="36"/>
        <v>15.29</v>
      </c>
      <c r="H200" s="160">
        <f t="shared" si="37"/>
        <v>432.10399886957748</v>
      </c>
      <c r="I200" s="161">
        <f t="shared" si="38"/>
        <v>5.1120026746907383</v>
      </c>
      <c r="J200" s="161">
        <f t="shared" si="39"/>
        <v>5.5298372513562377</v>
      </c>
    </row>
    <row r="201" spans="1:10" ht="31" x14ac:dyDescent="0.3">
      <c r="A201" s="249"/>
      <c r="B201" s="76">
        <f t="shared" si="40"/>
        <v>226</v>
      </c>
      <c r="C201" s="76" t="s">
        <v>261</v>
      </c>
      <c r="D201" s="244" t="s">
        <v>242</v>
      </c>
      <c r="E201" s="126">
        <v>18.170000000000002</v>
      </c>
      <c r="F201" s="252">
        <v>1.85</v>
      </c>
      <c r="G201" s="189">
        <f t="shared" si="36"/>
        <v>20.020000000000003</v>
      </c>
      <c r="H201" s="160">
        <f t="shared" si="37"/>
        <v>565.77645895153319</v>
      </c>
      <c r="I201" s="161">
        <f t="shared" si="38"/>
        <v>6.6934135740555005</v>
      </c>
      <c r="J201" s="161">
        <f t="shared" si="39"/>
        <v>7.2405063291139244</v>
      </c>
    </row>
    <row r="202" spans="1:10" ht="18" x14ac:dyDescent="0.3">
      <c r="A202" s="249"/>
      <c r="B202" s="76">
        <f t="shared" si="40"/>
        <v>227</v>
      </c>
      <c r="C202" s="76" t="s">
        <v>262</v>
      </c>
      <c r="D202" s="244" t="s">
        <v>242</v>
      </c>
      <c r="E202" s="126">
        <v>22.71</v>
      </c>
      <c r="F202" s="252">
        <v>1.5</v>
      </c>
      <c r="G202" s="189">
        <f t="shared" si="36"/>
        <v>24.21</v>
      </c>
      <c r="H202" s="160">
        <f t="shared" si="37"/>
        <v>684.18821534548545</v>
      </c>
      <c r="I202" s="161">
        <f t="shared" si="38"/>
        <v>8.0942828485456371</v>
      </c>
      <c r="J202" s="161">
        <f t="shared" si="39"/>
        <v>8.755877034358047</v>
      </c>
    </row>
    <row r="203" spans="1:10" ht="18" x14ac:dyDescent="0.3">
      <c r="A203" s="249"/>
      <c r="B203" s="76">
        <f t="shared" si="40"/>
        <v>228</v>
      </c>
      <c r="C203" s="76" t="s">
        <v>263</v>
      </c>
      <c r="D203" s="244" t="s">
        <v>264</v>
      </c>
      <c r="E203" s="126">
        <v>54.52</v>
      </c>
      <c r="F203" s="252">
        <v>1.0900000000000001</v>
      </c>
      <c r="G203" s="189">
        <f t="shared" si="36"/>
        <v>55.610000000000007</v>
      </c>
      <c r="H203" s="160">
        <f t="shared" si="37"/>
        <v>1571.5698742404975</v>
      </c>
      <c r="I203" s="161">
        <f t="shared" si="38"/>
        <v>18.592443998662656</v>
      </c>
      <c r="J203" s="161">
        <f t="shared" si="39"/>
        <v>20.112115732368899</v>
      </c>
    </row>
    <row r="204" spans="1:10" ht="18" x14ac:dyDescent="0.3">
      <c r="A204" s="249"/>
      <c r="B204" s="76">
        <f t="shared" si="40"/>
        <v>229</v>
      </c>
      <c r="C204" s="76" t="s">
        <v>265</v>
      </c>
      <c r="D204" s="244" t="s">
        <v>242</v>
      </c>
      <c r="E204" s="126">
        <v>13.62</v>
      </c>
      <c r="F204" s="252">
        <v>0.17</v>
      </c>
      <c r="G204" s="189">
        <f t="shared" si="36"/>
        <v>13.79</v>
      </c>
      <c r="H204" s="160">
        <f t="shared" si="37"/>
        <v>389.71315529179026</v>
      </c>
      <c r="I204" s="161">
        <f t="shared" si="38"/>
        <v>4.610498161150117</v>
      </c>
      <c r="J204" s="161">
        <f t="shared" si="39"/>
        <v>4.9873417721518978</v>
      </c>
    </row>
    <row r="205" spans="1:10" ht="31" x14ac:dyDescent="0.3">
      <c r="A205" s="249"/>
      <c r="B205" s="76"/>
      <c r="C205" s="76" t="s">
        <v>266</v>
      </c>
      <c r="D205" s="181"/>
      <c r="E205" s="126"/>
      <c r="F205" s="252"/>
      <c r="G205" s="189"/>
      <c r="H205" s="160"/>
      <c r="I205" s="161"/>
      <c r="J205" s="161"/>
    </row>
    <row r="206" spans="1:10" ht="31" x14ac:dyDescent="0.3">
      <c r="A206" s="249"/>
      <c r="B206" s="76">
        <f>B204+1</f>
        <v>230</v>
      </c>
      <c r="C206" s="76" t="s">
        <v>267</v>
      </c>
      <c r="D206" s="180" t="s">
        <v>242</v>
      </c>
      <c r="E206" s="126">
        <v>6.14</v>
      </c>
      <c r="F206" s="252">
        <v>0.14000000000000001</v>
      </c>
      <c r="G206" s="189">
        <f t="shared" si="36"/>
        <v>6.2799999999999994</v>
      </c>
      <c r="H206" s="160">
        <f t="shared" si="37"/>
        <v>177.47633177900238</v>
      </c>
      <c r="I206" s="161">
        <f t="shared" ref="I206" si="41">G206/$I$9</f>
        <v>2.0996322300234032</v>
      </c>
      <c r="J206" s="161">
        <f t="shared" ref="J206" si="42">G206/$J$9</f>
        <v>2.2712477396021695</v>
      </c>
    </row>
    <row r="208" spans="1:10" ht="14" x14ac:dyDescent="0.3">
      <c r="C208" s="119" t="s">
        <v>143</v>
      </c>
      <c r="D208" s="120"/>
      <c r="E208" s="121"/>
      <c r="F208" s="121" t="s">
        <v>144</v>
      </c>
      <c r="G208" s="122"/>
    </row>
    <row r="209" spans="3:7" ht="14" x14ac:dyDescent="0.3">
      <c r="C209" s="123"/>
      <c r="D209" s="124"/>
      <c r="E209" s="125"/>
      <c r="F209" s="125"/>
      <c r="G209" s="122"/>
    </row>
    <row r="210" spans="3:7" ht="14" x14ac:dyDescent="0.3">
      <c r="C210" s="119" t="s">
        <v>145</v>
      </c>
      <c r="D210" s="120"/>
      <c r="E210" s="121"/>
      <c r="F210" s="121" t="s">
        <v>146</v>
      </c>
      <c r="G210" s="122"/>
    </row>
  </sheetData>
  <mergeCells count="3">
    <mergeCell ref="C7:G7"/>
    <mergeCell ref="A10:B10"/>
    <mergeCell ref="A11:B11"/>
  </mergeCells>
  <pageMargins left="0.70866141732283472" right="0.11811023622047245" top="0.55118110236220474" bottom="0.35433070866141736" header="0.31496062992125984" footer="0.31496062992125984"/>
  <pageSetup paperSize="9" scale="88" fitToHeight="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7"/>
  <sheetViews>
    <sheetView view="pageBreakPreview" topLeftCell="B1" zoomScale="60" zoomScaleNormal="100" workbookViewId="0">
      <selection activeCell="D6" sqref="D6"/>
    </sheetView>
  </sheetViews>
  <sheetFormatPr defaultRowHeight="13" x14ac:dyDescent="0.3"/>
  <cols>
    <col min="1" max="1" width="5" hidden="1" customWidth="1"/>
    <col min="2" max="2" width="4.59765625" style="187" customWidth="1"/>
    <col min="3" max="3" width="53.09765625" customWidth="1"/>
    <col min="4" max="4" width="9.69921875" customWidth="1"/>
    <col min="5" max="5" width="9.59765625" customWidth="1"/>
    <col min="6" max="6" width="10.09765625" customWidth="1"/>
    <col min="7" max="7" width="9" customWidth="1"/>
    <col min="8" max="8" width="11.59765625" customWidth="1"/>
  </cols>
  <sheetData>
    <row r="1" spans="1:10" ht="15" x14ac:dyDescent="0.3">
      <c r="A1" s="1"/>
      <c r="B1" s="182"/>
      <c r="C1" s="1"/>
      <c r="D1" s="2" t="s">
        <v>0</v>
      </c>
      <c r="E1" s="1"/>
      <c r="F1" s="1"/>
      <c r="G1" s="1"/>
    </row>
    <row r="2" spans="1:10" ht="15.5" x14ac:dyDescent="0.35">
      <c r="A2" s="1"/>
      <c r="B2" s="182"/>
      <c r="C2" s="1"/>
      <c r="D2" s="3" t="s">
        <v>1</v>
      </c>
      <c r="E2" s="1"/>
      <c r="F2" s="1"/>
      <c r="G2" s="1"/>
    </row>
    <row r="3" spans="1:10" ht="15.5" x14ac:dyDescent="0.35">
      <c r="A3" s="1"/>
      <c r="B3" s="182"/>
      <c r="C3" s="1"/>
      <c r="D3" s="3" t="s">
        <v>2</v>
      </c>
      <c r="E3" s="1"/>
      <c r="F3" s="1"/>
      <c r="G3" s="1"/>
    </row>
    <row r="4" spans="1:10" ht="15.5" x14ac:dyDescent="0.35">
      <c r="A4" s="1"/>
      <c r="B4" s="182"/>
      <c r="C4" s="1"/>
      <c r="D4" s="3" t="s">
        <v>3</v>
      </c>
      <c r="E4" s="1"/>
      <c r="F4" s="1"/>
      <c r="G4" s="1"/>
    </row>
    <row r="5" spans="1:10" ht="15.5" x14ac:dyDescent="0.35">
      <c r="A5" s="1"/>
      <c r="B5" s="182"/>
      <c r="C5" s="1"/>
      <c r="D5" s="3" t="s">
        <v>289</v>
      </c>
      <c r="E5" s="1"/>
      <c r="F5" s="1"/>
      <c r="G5" s="1"/>
    </row>
    <row r="6" spans="1:10" ht="18" x14ac:dyDescent="0.4">
      <c r="A6" s="1"/>
      <c r="B6" s="182"/>
      <c r="C6" s="4" t="s">
        <v>268</v>
      </c>
      <c r="D6" s="4"/>
      <c r="E6" s="4"/>
      <c r="F6" s="4"/>
      <c r="G6" s="4"/>
    </row>
    <row r="7" spans="1:10" ht="15" x14ac:dyDescent="0.3">
      <c r="A7" s="1"/>
      <c r="B7" s="182"/>
      <c r="C7" s="263" t="s">
        <v>230</v>
      </c>
      <c r="D7" s="263"/>
      <c r="E7" s="263"/>
      <c r="F7" s="263"/>
      <c r="G7" s="263"/>
      <c r="H7" t="s">
        <v>287</v>
      </c>
      <c r="I7" s="260">
        <v>44820</v>
      </c>
      <c r="J7" s="260">
        <v>44865</v>
      </c>
    </row>
    <row r="8" spans="1:10" ht="15.5" x14ac:dyDescent="0.3">
      <c r="A8" s="1"/>
      <c r="B8" s="182"/>
      <c r="C8" s="5" t="s">
        <v>231</v>
      </c>
      <c r="D8" s="5"/>
      <c r="E8" s="5"/>
      <c r="F8" s="5"/>
      <c r="G8" s="5"/>
      <c r="H8" t="s">
        <v>288</v>
      </c>
      <c r="I8" s="260">
        <v>44911</v>
      </c>
      <c r="J8" s="260">
        <v>44926</v>
      </c>
    </row>
    <row r="9" spans="1:10" ht="21.5" customHeight="1" x14ac:dyDescent="0.3">
      <c r="A9" s="150"/>
      <c r="B9" s="150"/>
      <c r="C9" s="218" t="s">
        <v>276</v>
      </c>
      <c r="D9" s="6"/>
      <c r="E9" s="6"/>
      <c r="F9" s="6"/>
      <c r="G9" s="6"/>
      <c r="H9" s="153">
        <f>3.5385/100</f>
        <v>3.5385E-2</v>
      </c>
      <c r="I9" s="153">
        <v>2.9910000000000001</v>
      </c>
      <c r="J9" s="153">
        <v>2.7650000000000001</v>
      </c>
    </row>
    <row r="10" spans="1:10" ht="28" x14ac:dyDescent="0.3">
      <c r="A10" s="264" t="s">
        <v>6</v>
      </c>
      <c r="B10" s="264"/>
      <c r="C10" s="245" t="s">
        <v>7</v>
      </c>
      <c r="D10" s="246" t="s">
        <v>8</v>
      </c>
      <c r="E10" s="99" t="s">
        <v>11</v>
      </c>
      <c r="F10" s="247" t="s">
        <v>10</v>
      </c>
      <c r="G10" s="247" t="s">
        <v>217</v>
      </c>
      <c r="H10" s="154" t="s">
        <v>232</v>
      </c>
      <c r="I10" s="154" t="s">
        <v>233</v>
      </c>
      <c r="J10" s="154" t="s">
        <v>234</v>
      </c>
    </row>
    <row r="11" spans="1:10" ht="14" customHeight="1" x14ac:dyDescent="0.3">
      <c r="A11" s="294">
        <v>1</v>
      </c>
      <c r="B11" s="294"/>
      <c r="C11" s="183">
        <v>2</v>
      </c>
      <c r="D11" s="183">
        <v>3</v>
      </c>
      <c r="E11" s="224">
        <v>4</v>
      </c>
      <c r="F11" s="224">
        <v>5</v>
      </c>
      <c r="G11" s="224">
        <v>6</v>
      </c>
      <c r="H11" s="225">
        <v>7</v>
      </c>
      <c r="I11" s="225">
        <v>8</v>
      </c>
      <c r="J11" s="225">
        <v>9</v>
      </c>
    </row>
    <row r="12" spans="1:10" ht="93" x14ac:dyDescent="0.35">
      <c r="A12" s="96"/>
      <c r="B12" s="83"/>
      <c r="C12" s="35" t="s">
        <v>173</v>
      </c>
      <c r="D12" s="35"/>
      <c r="E12" s="157"/>
      <c r="F12" s="158"/>
      <c r="G12" s="73"/>
      <c r="H12" s="73"/>
      <c r="I12" s="73"/>
      <c r="J12" s="73"/>
    </row>
    <row r="13" spans="1:10" ht="31" x14ac:dyDescent="0.3">
      <c r="A13" s="96"/>
      <c r="B13" s="189">
        <v>1</v>
      </c>
      <c r="C13" s="79" t="s">
        <v>174</v>
      </c>
      <c r="D13" s="159" t="s">
        <v>135</v>
      </c>
      <c r="E13" s="108">
        <v>77.349999999999994</v>
      </c>
      <c r="F13" s="107">
        <v>15.3</v>
      </c>
      <c r="G13" s="105">
        <f t="shared" ref="G13:G18" si="0">E13+F13</f>
        <v>92.649999999999991</v>
      </c>
      <c r="H13" s="160">
        <f>G13/$H$9</f>
        <v>2618.3411049879892</v>
      </c>
      <c r="I13" s="161">
        <f>G13/$I$9</f>
        <v>30.976262119692407</v>
      </c>
      <c r="J13" s="161">
        <f>G13/$J$9</f>
        <v>33.508137432188057</v>
      </c>
    </row>
    <row r="14" spans="1:10" ht="31" x14ac:dyDescent="0.3">
      <c r="A14" s="96"/>
      <c r="B14" s="189">
        <f>B13+1</f>
        <v>2</v>
      </c>
      <c r="C14" s="79" t="s">
        <v>175</v>
      </c>
      <c r="D14" s="159" t="s">
        <v>135</v>
      </c>
      <c r="E14" s="108">
        <v>61.12</v>
      </c>
      <c r="F14" s="107">
        <v>15.3</v>
      </c>
      <c r="G14" s="105">
        <f t="shared" si="0"/>
        <v>76.42</v>
      </c>
      <c r="H14" s="160">
        <f t="shared" ref="H14:H77" si="1">G14/$H$9</f>
        <v>2159.6721774763319</v>
      </c>
      <c r="I14" s="161">
        <f t="shared" ref="I14:I18" si="2">G14/$I$9</f>
        <v>25.549983283182883</v>
      </c>
      <c r="J14" s="161">
        <f t="shared" ref="J14:J18" si="3">G14/$J$9</f>
        <v>27.638336347197107</v>
      </c>
    </row>
    <row r="15" spans="1:10" ht="31" x14ac:dyDescent="0.3">
      <c r="A15" s="96"/>
      <c r="B15" s="189">
        <f>B14+1</f>
        <v>3</v>
      </c>
      <c r="C15" s="79" t="s">
        <v>176</v>
      </c>
      <c r="D15" s="159" t="s">
        <v>135</v>
      </c>
      <c r="E15" s="108">
        <v>55.27</v>
      </c>
      <c r="F15" s="107">
        <v>15.3</v>
      </c>
      <c r="G15" s="105">
        <f t="shared" si="0"/>
        <v>70.570000000000007</v>
      </c>
      <c r="H15" s="160">
        <f t="shared" si="1"/>
        <v>1994.3478875229619</v>
      </c>
      <c r="I15" s="161">
        <f t="shared" si="2"/>
        <v>23.594115680374458</v>
      </c>
      <c r="J15" s="161">
        <f t="shared" si="3"/>
        <v>25.522603978300182</v>
      </c>
    </row>
    <row r="16" spans="1:10" ht="15.5" x14ac:dyDescent="0.3">
      <c r="A16" s="96"/>
      <c r="B16" s="189">
        <f>B15+1</f>
        <v>4</v>
      </c>
      <c r="C16" s="86" t="s">
        <v>177</v>
      </c>
      <c r="D16" s="159" t="s">
        <v>135</v>
      </c>
      <c r="E16" s="108">
        <v>62.29</v>
      </c>
      <c r="F16" s="107">
        <v>15.3</v>
      </c>
      <c r="G16" s="105">
        <f t="shared" si="0"/>
        <v>77.59</v>
      </c>
      <c r="H16" s="160">
        <f t="shared" si="1"/>
        <v>2192.7370354670061</v>
      </c>
      <c r="I16" s="161">
        <f t="shared" si="2"/>
        <v>25.941156803744569</v>
      </c>
      <c r="J16" s="161">
        <f t="shared" si="3"/>
        <v>28.06148282097649</v>
      </c>
    </row>
    <row r="17" spans="1:10" ht="18.5" customHeight="1" x14ac:dyDescent="0.3">
      <c r="A17" s="96"/>
      <c r="B17" s="189">
        <f>B16+1</f>
        <v>5</v>
      </c>
      <c r="C17" s="86" t="s">
        <v>178</v>
      </c>
      <c r="D17" s="159" t="s">
        <v>135</v>
      </c>
      <c r="E17" s="108">
        <v>57.91</v>
      </c>
      <c r="F17" s="107">
        <v>15.3</v>
      </c>
      <c r="G17" s="105">
        <f t="shared" si="0"/>
        <v>73.209999999999994</v>
      </c>
      <c r="H17" s="160">
        <f t="shared" si="1"/>
        <v>2068.955772219867</v>
      </c>
      <c r="I17" s="161">
        <f t="shared" si="2"/>
        <v>24.476763624205947</v>
      </c>
      <c r="J17" s="161">
        <f t="shared" si="3"/>
        <v>26.477396021699814</v>
      </c>
    </row>
    <row r="18" spans="1:10" ht="46.5" x14ac:dyDescent="0.3">
      <c r="A18" s="96"/>
      <c r="B18" s="189">
        <v>6</v>
      </c>
      <c r="C18" s="90" t="s">
        <v>186</v>
      </c>
      <c r="D18" s="162" t="s">
        <v>187</v>
      </c>
      <c r="E18" s="106">
        <v>19.73</v>
      </c>
      <c r="F18" s="107">
        <f>E18/10000</f>
        <v>1.9729999999999999E-3</v>
      </c>
      <c r="G18" s="105">
        <f t="shared" si="0"/>
        <v>19.731973</v>
      </c>
      <c r="H18" s="160">
        <f t="shared" si="1"/>
        <v>557.63665394941358</v>
      </c>
      <c r="I18" s="161">
        <f t="shared" si="2"/>
        <v>6.5971156803744568</v>
      </c>
      <c r="J18" s="161">
        <f t="shared" si="3"/>
        <v>7.136337432188065</v>
      </c>
    </row>
    <row r="19" spans="1:10" ht="15.5" x14ac:dyDescent="0.3">
      <c r="A19" s="96"/>
      <c r="B19" s="189"/>
      <c r="C19" s="87" t="s">
        <v>179</v>
      </c>
      <c r="D19" s="85"/>
      <c r="E19" s="108"/>
      <c r="F19" s="107"/>
      <c r="G19" s="111"/>
      <c r="H19" s="160"/>
      <c r="I19" s="161"/>
      <c r="J19" s="161"/>
    </row>
    <row r="20" spans="1:10" ht="31" x14ac:dyDescent="0.3">
      <c r="A20" s="96"/>
      <c r="B20" s="189"/>
      <c r="C20" s="88" t="s">
        <v>180</v>
      </c>
      <c r="D20" s="89"/>
      <c r="E20" s="105"/>
      <c r="F20" s="111"/>
      <c r="G20" s="111"/>
      <c r="H20" s="160"/>
      <c r="I20" s="161"/>
      <c r="J20" s="161"/>
    </row>
    <row r="21" spans="1:10" ht="21" x14ac:dyDescent="0.3">
      <c r="A21" s="96"/>
      <c r="B21" s="189">
        <v>7</v>
      </c>
      <c r="C21" s="88" t="s">
        <v>181</v>
      </c>
      <c r="D21" s="162" t="s">
        <v>182</v>
      </c>
      <c r="E21" s="106">
        <v>33.549999999999997</v>
      </c>
      <c r="F21" s="107">
        <f t="shared" ref="F21:F28" si="4">E21/10000</f>
        <v>3.3549999999999999E-3</v>
      </c>
      <c r="G21" s="105">
        <f t="shared" ref="G21:G28" si="5">E21+F21</f>
        <v>33.553354999999996</v>
      </c>
      <c r="H21" s="160">
        <f t="shared" si="1"/>
        <v>948.23668220997592</v>
      </c>
      <c r="I21" s="161">
        <f t="shared" ref="I21:I84" si="6">G21/$I$9</f>
        <v>11.218105984620527</v>
      </c>
      <c r="J21" s="161">
        <f t="shared" ref="J21:J84" si="7">G21/$J$9</f>
        <v>12.135028933092222</v>
      </c>
    </row>
    <row r="22" spans="1:10" ht="21" x14ac:dyDescent="0.3">
      <c r="A22" s="96"/>
      <c r="B22" s="189">
        <v>8</v>
      </c>
      <c r="C22" s="88" t="s">
        <v>183</v>
      </c>
      <c r="D22" s="162" t="s">
        <v>182</v>
      </c>
      <c r="E22" s="106">
        <v>33.549999999999997</v>
      </c>
      <c r="F22" s="107">
        <f t="shared" si="4"/>
        <v>3.3549999999999999E-3</v>
      </c>
      <c r="G22" s="105">
        <f t="shared" si="5"/>
        <v>33.553354999999996</v>
      </c>
      <c r="H22" s="160">
        <f t="shared" si="1"/>
        <v>948.23668220997592</v>
      </c>
      <c r="I22" s="161">
        <f t="shared" si="6"/>
        <v>11.218105984620527</v>
      </c>
      <c r="J22" s="161">
        <f t="shared" si="7"/>
        <v>12.135028933092222</v>
      </c>
    </row>
    <row r="23" spans="1:10" ht="31" x14ac:dyDescent="0.3">
      <c r="A23" s="96"/>
      <c r="B23" s="189"/>
      <c r="C23" s="88" t="s">
        <v>184</v>
      </c>
      <c r="D23" s="162"/>
      <c r="E23" s="106"/>
      <c r="F23" s="107"/>
      <c r="G23" s="105"/>
      <c r="H23" s="160"/>
      <c r="I23" s="161"/>
      <c r="J23" s="161"/>
    </row>
    <row r="24" spans="1:10" ht="21" x14ac:dyDescent="0.3">
      <c r="A24" s="96"/>
      <c r="B24" s="189">
        <f>B22+1</f>
        <v>9</v>
      </c>
      <c r="C24" s="88" t="s">
        <v>181</v>
      </c>
      <c r="D24" s="162" t="s">
        <v>182</v>
      </c>
      <c r="E24" s="106">
        <v>35.090000000000003</v>
      </c>
      <c r="F24" s="107">
        <f t="shared" si="4"/>
        <v>3.5090000000000004E-3</v>
      </c>
      <c r="G24" s="105">
        <f t="shared" si="5"/>
        <v>35.093509000000005</v>
      </c>
      <c r="H24" s="160">
        <f t="shared" si="1"/>
        <v>991.76230040977828</v>
      </c>
      <c r="I24" s="161">
        <f t="shared" si="6"/>
        <v>11.733035439652291</v>
      </c>
      <c r="J24" s="161">
        <f t="shared" si="7"/>
        <v>12.692046654611213</v>
      </c>
    </row>
    <row r="25" spans="1:10" ht="21" x14ac:dyDescent="0.3">
      <c r="A25" s="96"/>
      <c r="B25" s="189">
        <v>10</v>
      </c>
      <c r="C25" s="88" t="s">
        <v>183</v>
      </c>
      <c r="D25" s="162" t="s">
        <v>182</v>
      </c>
      <c r="E25" s="106">
        <v>35.090000000000003</v>
      </c>
      <c r="F25" s="107">
        <f t="shared" si="4"/>
        <v>3.5090000000000004E-3</v>
      </c>
      <c r="G25" s="105">
        <f t="shared" si="5"/>
        <v>35.093509000000005</v>
      </c>
      <c r="H25" s="160">
        <f t="shared" si="1"/>
        <v>991.76230040977828</v>
      </c>
      <c r="I25" s="161">
        <f t="shared" si="6"/>
        <v>11.733035439652291</v>
      </c>
      <c r="J25" s="161">
        <f t="shared" si="7"/>
        <v>12.692046654611213</v>
      </c>
    </row>
    <row r="26" spans="1:10" ht="31" x14ac:dyDescent="0.3">
      <c r="A26" s="96"/>
      <c r="B26" s="189"/>
      <c r="C26" s="88" t="s">
        <v>185</v>
      </c>
      <c r="D26" s="162"/>
      <c r="E26" s="106"/>
      <c r="F26" s="107"/>
      <c r="G26" s="105"/>
      <c r="H26" s="160"/>
      <c r="I26" s="161"/>
      <c r="J26" s="161"/>
    </row>
    <row r="27" spans="1:10" ht="21" x14ac:dyDescent="0.3">
      <c r="A27" s="96"/>
      <c r="B27" s="189">
        <f>B25+1</f>
        <v>11</v>
      </c>
      <c r="C27" s="88" t="s">
        <v>181</v>
      </c>
      <c r="D27" s="162" t="s">
        <v>182</v>
      </c>
      <c r="E27" s="106">
        <v>44.64</v>
      </c>
      <c r="F27" s="107">
        <f t="shared" si="4"/>
        <v>4.4640000000000001E-3</v>
      </c>
      <c r="G27" s="105">
        <f t="shared" si="5"/>
        <v>44.644463999999999</v>
      </c>
      <c r="H27" s="160">
        <f t="shared" si="1"/>
        <v>1261.6776600254345</v>
      </c>
      <c r="I27" s="161">
        <f t="shared" si="6"/>
        <v>14.926266800401203</v>
      </c>
      <c r="J27" s="161">
        <f t="shared" si="7"/>
        <v>16.146279927667269</v>
      </c>
    </row>
    <row r="28" spans="1:10" ht="21" x14ac:dyDescent="0.3">
      <c r="A28" s="96"/>
      <c r="B28" s="189">
        <v>12</v>
      </c>
      <c r="C28" s="88" t="s">
        <v>183</v>
      </c>
      <c r="D28" s="162" t="s">
        <v>182</v>
      </c>
      <c r="E28" s="106">
        <v>44.64</v>
      </c>
      <c r="F28" s="107">
        <f t="shared" si="4"/>
        <v>4.4640000000000001E-3</v>
      </c>
      <c r="G28" s="105">
        <f t="shared" si="5"/>
        <v>44.644463999999999</v>
      </c>
      <c r="H28" s="160">
        <f t="shared" si="1"/>
        <v>1261.6776600254345</v>
      </c>
      <c r="I28" s="161">
        <f t="shared" si="6"/>
        <v>14.926266800401203</v>
      </c>
      <c r="J28" s="161">
        <f t="shared" si="7"/>
        <v>16.146279927667269</v>
      </c>
    </row>
    <row r="29" spans="1:10" ht="15.5" x14ac:dyDescent="0.3">
      <c r="A29" s="96"/>
      <c r="B29" s="96"/>
      <c r="C29" s="116" t="s">
        <v>214</v>
      </c>
      <c r="D29" s="183"/>
      <c r="E29" s="163"/>
      <c r="F29" s="163"/>
      <c r="G29" s="163"/>
      <c r="H29" s="160"/>
      <c r="I29" s="161"/>
      <c r="J29" s="161"/>
    </row>
    <row r="30" spans="1:10" ht="15.5" x14ac:dyDescent="0.3">
      <c r="A30" s="8" t="s">
        <v>12</v>
      </c>
      <c r="B30" s="8">
        <v>13</v>
      </c>
      <c r="C30" s="9" t="s">
        <v>14</v>
      </c>
      <c r="D30" s="164" t="s">
        <v>9</v>
      </c>
      <c r="E30" s="117">
        <v>6.23</v>
      </c>
      <c r="F30" s="165">
        <v>0.64</v>
      </c>
      <c r="G30" s="117">
        <f>E30+F30</f>
        <v>6.87</v>
      </c>
      <c r="H30" s="160">
        <f t="shared" si="1"/>
        <v>194.15006358626536</v>
      </c>
      <c r="I30" s="161">
        <f t="shared" si="6"/>
        <v>2.296890672016048</v>
      </c>
      <c r="J30" s="161">
        <f t="shared" si="7"/>
        <v>2.484629294755877</v>
      </c>
    </row>
    <row r="31" spans="1:10" ht="15.5" x14ac:dyDescent="0.3">
      <c r="A31" s="8" t="s">
        <v>12</v>
      </c>
      <c r="B31" s="8">
        <f>B30+1</f>
        <v>14</v>
      </c>
      <c r="C31" s="9" t="s">
        <v>15</v>
      </c>
      <c r="D31" s="164" t="s">
        <v>9</v>
      </c>
      <c r="E31" s="117">
        <v>9.34</v>
      </c>
      <c r="F31" s="165">
        <v>0.64</v>
      </c>
      <c r="G31" s="117">
        <f t="shared" ref="G31:G44" si="8">E31+F31</f>
        <v>9.98</v>
      </c>
      <c r="H31" s="160">
        <f t="shared" si="1"/>
        <v>282.04041260421081</v>
      </c>
      <c r="I31" s="161">
        <f t="shared" si="6"/>
        <v>3.3366766967569377</v>
      </c>
      <c r="J31" s="161">
        <f t="shared" si="7"/>
        <v>3.6094032549728752</v>
      </c>
    </row>
    <row r="32" spans="1:10" ht="15.5" x14ac:dyDescent="0.3">
      <c r="A32" s="8" t="s">
        <v>12</v>
      </c>
      <c r="B32" s="8">
        <f t="shared" ref="B32:B95" si="9">B31+1</f>
        <v>15</v>
      </c>
      <c r="C32" s="9" t="s">
        <v>17</v>
      </c>
      <c r="D32" s="164" t="s">
        <v>9</v>
      </c>
      <c r="E32" s="117">
        <v>6.23</v>
      </c>
      <c r="F32" s="165">
        <v>0.64</v>
      </c>
      <c r="G32" s="117">
        <f t="shared" si="8"/>
        <v>6.87</v>
      </c>
      <c r="H32" s="160">
        <f t="shared" si="1"/>
        <v>194.15006358626536</v>
      </c>
      <c r="I32" s="161">
        <f t="shared" si="6"/>
        <v>2.296890672016048</v>
      </c>
      <c r="J32" s="161">
        <f t="shared" si="7"/>
        <v>2.484629294755877</v>
      </c>
    </row>
    <row r="33" spans="1:10" ht="15.5" x14ac:dyDescent="0.3">
      <c r="A33" s="8" t="s">
        <v>12</v>
      </c>
      <c r="B33" s="8">
        <f t="shared" si="9"/>
        <v>16</v>
      </c>
      <c r="C33" s="9" t="s">
        <v>19</v>
      </c>
      <c r="D33" s="164" t="s">
        <v>9</v>
      </c>
      <c r="E33" s="117">
        <v>6.23</v>
      </c>
      <c r="F33" s="165">
        <v>0.64</v>
      </c>
      <c r="G33" s="117">
        <f t="shared" si="8"/>
        <v>6.87</v>
      </c>
      <c r="H33" s="160">
        <f t="shared" si="1"/>
        <v>194.15006358626536</v>
      </c>
      <c r="I33" s="161">
        <f t="shared" si="6"/>
        <v>2.296890672016048</v>
      </c>
      <c r="J33" s="161">
        <f t="shared" si="7"/>
        <v>2.484629294755877</v>
      </c>
    </row>
    <row r="34" spans="1:10" ht="15.5" x14ac:dyDescent="0.3">
      <c r="A34" s="8" t="s">
        <v>12</v>
      </c>
      <c r="B34" s="8">
        <f t="shared" si="9"/>
        <v>17</v>
      </c>
      <c r="C34" s="9" t="s">
        <v>21</v>
      </c>
      <c r="D34" s="164" t="s">
        <v>9</v>
      </c>
      <c r="E34" s="117">
        <v>9.34</v>
      </c>
      <c r="F34" s="165">
        <v>0.64</v>
      </c>
      <c r="G34" s="117">
        <f t="shared" si="8"/>
        <v>9.98</v>
      </c>
      <c r="H34" s="160">
        <f t="shared" si="1"/>
        <v>282.04041260421081</v>
      </c>
      <c r="I34" s="161">
        <f t="shared" si="6"/>
        <v>3.3366766967569377</v>
      </c>
      <c r="J34" s="161">
        <f t="shared" si="7"/>
        <v>3.6094032549728752</v>
      </c>
    </row>
    <row r="35" spans="1:10" ht="15.5" x14ac:dyDescent="0.3">
      <c r="A35" s="8" t="s">
        <v>12</v>
      </c>
      <c r="B35" s="8">
        <f t="shared" si="9"/>
        <v>18</v>
      </c>
      <c r="C35" s="9" t="s">
        <v>23</v>
      </c>
      <c r="D35" s="164" t="s">
        <v>9</v>
      </c>
      <c r="E35" s="117">
        <v>6.23</v>
      </c>
      <c r="F35" s="165">
        <v>0.64</v>
      </c>
      <c r="G35" s="117">
        <f t="shared" si="8"/>
        <v>6.87</v>
      </c>
      <c r="H35" s="160">
        <f t="shared" si="1"/>
        <v>194.15006358626536</v>
      </c>
      <c r="I35" s="161">
        <f t="shared" si="6"/>
        <v>2.296890672016048</v>
      </c>
      <c r="J35" s="161">
        <f t="shared" si="7"/>
        <v>2.484629294755877</v>
      </c>
    </row>
    <row r="36" spans="1:10" ht="15.5" x14ac:dyDescent="0.3">
      <c r="A36" s="8" t="s">
        <v>12</v>
      </c>
      <c r="B36" s="8">
        <f t="shared" si="9"/>
        <v>19</v>
      </c>
      <c r="C36" s="9" t="s">
        <v>25</v>
      </c>
      <c r="D36" s="164" t="s">
        <v>9</v>
      </c>
      <c r="E36" s="117">
        <v>9.34</v>
      </c>
      <c r="F36" s="165">
        <v>0.64</v>
      </c>
      <c r="G36" s="117">
        <f t="shared" si="8"/>
        <v>9.98</v>
      </c>
      <c r="H36" s="160">
        <f t="shared" si="1"/>
        <v>282.04041260421081</v>
      </c>
      <c r="I36" s="161">
        <f t="shared" si="6"/>
        <v>3.3366766967569377</v>
      </c>
      <c r="J36" s="161">
        <f t="shared" si="7"/>
        <v>3.6094032549728752</v>
      </c>
    </row>
    <row r="37" spans="1:10" ht="15.5" x14ac:dyDescent="0.3">
      <c r="A37" s="8" t="s">
        <v>12</v>
      </c>
      <c r="B37" s="8">
        <f t="shared" si="9"/>
        <v>20</v>
      </c>
      <c r="C37" s="9" t="s">
        <v>26</v>
      </c>
      <c r="D37" s="164" t="s">
        <v>9</v>
      </c>
      <c r="E37" s="117">
        <v>9.34</v>
      </c>
      <c r="F37" s="165">
        <v>0.64</v>
      </c>
      <c r="G37" s="117">
        <f t="shared" si="8"/>
        <v>9.98</v>
      </c>
      <c r="H37" s="160">
        <f t="shared" si="1"/>
        <v>282.04041260421081</v>
      </c>
      <c r="I37" s="161">
        <f t="shared" si="6"/>
        <v>3.3366766967569377</v>
      </c>
      <c r="J37" s="161">
        <f t="shared" si="7"/>
        <v>3.6094032549728752</v>
      </c>
    </row>
    <row r="38" spans="1:10" ht="15.5" x14ac:dyDescent="0.3">
      <c r="A38" s="8" t="s">
        <v>12</v>
      </c>
      <c r="B38" s="8">
        <f t="shared" si="9"/>
        <v>21</v>
      </c>
      <c r="C38" s="9" t="s">
        <v>27</v>
      </c>
      <c r="D38" s="164" t="s">
        <v>9</v>
      </c>
      <c r="E38" s="117">
        <v>6.23</v>
      </c>
      <c r="F38" s="165">
        <v>0.64</v>
      </c>
      <c r="G38" s="117">
        <f t="shared" si="8"/>
        <v>6.87</v>
      </c>
      <c r="H38" s="160">
        <f t="shared" si="1"/>
        <v>194.15006358626536</v>
      </c>
      <c r="I38" s="161">
        <f t="shared" si="6"/>
        <v>2.296890672016048</v>
      </c>
      <c r="J38" s="161">
        <f t="shared" si="7"/>
        <v>2.484629294755877</v>
      </c>
    </row>
    <row r="39" spans="1:10" ht="15.5" x14ac:dyDescent="0.3">
      <c r="A39" s="8" t="s">
        <v>12</v>
      </c>
      <c r="B39" s="8">
        <f t="shared" si="9"/>
        <v>22</v>
      </c>
      <c r="C39" s="9" t="s">
        <v>28</v>
      </c>
      <c r="D39" s="164" t="s">
        <v>9</v>
      </c>
      <c r="E39" s="117">
        <v>9.34</v>
      </c>
      <c r="F39" s="165">
        <v>0.64</v>
      </c>
      <c r="G39" s="117">
        <f t="shared" si="8"/>
        <v>9.98</v>
      </c>
      <c r="H39" s="160">
        <f t="shared" si="1"/>
        <v>282.04041260421081</v>
      </c>
      <c r="I39" s="161">
        <f t="shared" si="6"/>
        <v>3.3366766967569377</v>
      </c>
      <c r="J39" s="161">
        <f t="shared" si="7"/>
        <v>3.6094032549728752</v>
      </c>
    </row>
    <row r="40" spans="1:10" ht="31" x14ac:dyDescent="0.3">
      <c r="A40" s="8" t="s">
        <v>12</v>
      </c>
      <c r="B40" s="8">
        <f t="shared" si="9"/>
        <v>23</v>
      </c>
      <c r="C40" s="9" t="s">
        <v>29</v>
      </c>
      <c r="D40" s="164" t="s">
        <v>9</v>
      </c>
      <c r="E40" s="117">
        <v>6.23</v>
      </c>
      <c r="F40" s="165">
        <v>0.64</v>
      </c>
      <c r="G40" s="117">
        <f t="shared" si="8"/>
        <v>6.87</v>
      </c>
      <c r="H40" s="160">
        <f t="shared" si="1"/>
        <v>194.15006358626536</v>
      </c>
      <c r="I40" s="161">
        <f t="shared" si="6"/>
        <v>2.296890672016048</v>
      </c>
      <c r="J40" s="161">
        <f t="shared" si="7"/>
        <v>2.484629294755877</v>
      </c>
    </row>
    <row r="41" spans="1:10" ht="31" x14ac:dyDescent="0.3">
      <c r="A41" s="8" t="s">
        <v>12</v>
      </c>
      <c r="B41" s="8">
        <f t="shared" si="9"/>
        <v>24</v>
      </c>
      <c r="C41" s="9" t="s">
        <v>30</v>
      </c>
      <c r="D41" s="164" t="s">
        <v>9</v>
      </c>
      <c r="E41" s="117">
        <v>6.23</v>
      </c>
      <c r="F41" s="165">
        <v>0.64</v>
      </c>
      <c r="G41" s="117">
        <f t="shared" si="8"/>
        <v>6.87</v>
      </c>
      <c r="H41" s="160">
        <f t="shared" si="1"/>
        <v>194.15006358626536</v>
      </c>
      <c r="I41" s="161">
        <f t="shared" si="6"/>
        <v>2.296890672016048</v>
      </c>
      <c r="J41" s="161">
        <f t="shared" si="7"/>
        <v>2.484629294755877</v>
      </c>
    </row>
    <row r="42" spans="1:10" ht="15.5" x14ac:dyDescent="0.3">
      <c r="A42" s="8" t="s">
        <v>12</v>
      </c>
      <c r="B42" s="8">
        <f t="shared" si="9"/>
        <v>25</v>
      </c>
      <c r="C42" s="9" t="s">
        <v>31</v>
      </c>
      <c r="D42" s="164" t="s">
        <v>9</v>
      </c>
      <c r="E42" s="117">
        <v>9.34</v>
      </c>
      <c r="F42" s="165">
        <v>0.64</v>
      </c>
      <c r="G42" s="117">
        <f t="shared" si="8"/>
        <v>9.98</v>
      </c>
      <c r="H42" s="160">
        <f t="shared" si="1"/>
        <v>282.04041260421081</v>
      </c>
      <c r="I42" s="161">
        <f t="shared" si="6"/>
        <v>3.3366766967569377</v>
      </c>
      <c r="J42" s="161">
        <f t="shared" si="7"/>
        <v>3.6094032549728752</v>
      </c>
    </row>
    <row r="43" spans="1:10" ht="15.5" x14ac:dyDescent="0.3">
      <c r="A43" s="8" t="s">
        <v>12</v>
      </c>
      <c r="B43" s="8">
        <f t="shared" si="9"/>
        <v>26</v>
      </c>
      <c r="C43" s="9" t="s">
        <v>32</v>
      </c>
      <c r="D43" s="164" t="s">
        <v>9</v>
      </c>
      <c r="E43" s="117">
        <v>6.23</v>
      </c>
      <c r="F43" s="165">
        <v>0.64</v>
      </c>
      <c r="G43" s="117">
        <f t="shared" si="8"/>
        <v>6.87</v>
      </c>
      <c r="H43" s="160">
        <f t="shared" si="1"/>
        <v>194.15006358626536</v>
      </c>
      <c r="I43" s="161">
        <f t="shared" si="6"/>
        <v>2.296890672016048</v>
      </c>
      <c r="J43" s="161">
        <f t="shared" si="7"/>
        <v>2.484629294755877</v>
      </c>
    </row>
    <row r="44" spans="1:10" ht="15.5" x14ac:dyDescent="0.3">
      <c r="A44" s="8" t="s">
        <v>12</v>
      </c>
      <c r="B44" s="8">
        <f t="shared" si="9"/>
        <v>27</v>
      </c>
      <c r="C44" s="9" t="s">
        <v>33</v>
      </c>
      <c r="D44" s="164" t="s">
        <v>9</v>
      </c>
      <c r="E44" s="117">
        <v>9.34</v>
      </c>
      <c r="F44" s="165">
        <v>0.64</v>
      </c>
      <c r="G44" s="117">
        <f t="shared" si="8"/>
        <v>9.98</v>
      </c>
      <c r="H44" s="160">
        <f t="shared" si="1"/>
        <v>282.04041260421081</v>
      </c>
      <c r="I44" s="161">
        <f t="shared" si="6"/>
        <v>3.3366766967569377</v>
      </c>
      <c r="J44" s="161">
        <f t="shared" si="7"/>
        <v>3.6094032549728752</v>
      </c>
    </row>
    <row r="45" spans="1:10" ht="28" x14ac:dyDescent="0.3">
      <c r="A45" s="8" t="s">
        <v>13</v>
      </c>
      <c r="B45" s="8"/>
      <c r="C45" s="17" t="s">
        <v>34</v>
      </c>
      <c r="D45" s="13"/>
      <c r="E45" s="163"/>
      <c r="F45" s="163"/>
      <c r="G45" s="163"/>
      <c r="H45" s="160"/>
      <c r="I45" s="161"/>
      <c r="J45" s="161"/>
    </row>
    <row r="46" spans="1:10" ht="34.5" x14ac:dyDescent="0.3">
      <c r="A46" s="8" t="s">
        <v>13</v>
      </c>
      <c r="B46" s="8">
        <v>28</v>
      </c>
      <c r="C46" s="8" t="s">
        <v>235</v>
      </c>
      <c r="D46" s="14" t="s">
        <v>9</v>
      </c>
      <c r="E46" s="117">
        <v>6.2</v>
      </c>
      <c r="F46" s="117">
        <v>0.46</v>
      </c>
      <c r="G46" s="117">
        <f>E46+F46</f>
        <v>6.66</v>
      </c>
      <c r="H46" s="160">
        <f t="shared" si="1"/>
        <v>188.21534548537517</v>
      </c>
      <c r="I46" s="161">
        <f t="shared" si="6"/>
        <v>2.2266800401203612</v>
      </c>
      <c r="J46" s="161">
        <f t="shared" si="7"/>
        <v>2.4086799276672695</v>
      </c>
    </row>
    <row r="47" spans="1:10" ht="32" x14ac:dyDescent="0.3">
      <c r="A47" s="8" t="s">
        <v>13</v>
      </c>
      <c r="B47" s="8">
        <f t="shared" si="9"/>
        <v>29</v>
      </c>
      <c r="C47" s="8" t="s">
        <v>236</v>
      </c>
      <c r="D47" s="14" t="s">
        <v>9</v>
      </c>
      <c r="E47" s="117">
        <v>6.2</v>
      </c>
      <c r="F47" s="117">
        <v>0.46</v>
      </c>
      <c r="G47" s="117">
        <f>E47+F47</f>
        <v>6.66</v>
      </c>
      <c r="H47" s="160">
        <f t="shared" si="1"/>
        <v>188.21534548537517</v>
      </c>
      <c r="I47" s="161">
        <f t="shared" si="6"/>
        <v>2.2266800401203612</v>
      </c>
      <c r="J47" s="161">
        <f t="shared" si="7"/>
        <v>2.4086799276672695</v>
      </c>
    </row>
    <row r="48" spans="1:10" ht="18" x14ac:dyDescent="0.3">
      <c r="A48" s="8" t="s">
        <v>13</v>
      </c>
      <c r="B48" s="8">
        <f t="shared" si="9"/>
        <v>30</v>
      </c>
      <c r="C48" s="8" t="s">
        <v>35</v>
      </c>
      <c r="D48" s="14" t="s">
        <v>9</v>
      </c>
      <c r="E48" s="117">
        <v>6.2</v>
      </c>
      <c r="F48" s="117">
        <v>0.46</v>
      </c>
      <c r="G48" s="117">
        <f>E48+F48</f>
        <v>6.66</v>
      </c>
      <c r="H48" s="160">
        <f t="shared" si="1"/>
        <v>188.21534548537517</v>
      </c>
      <c r="I48" s="161">
        <f t="shared" si="6"/>
        <v>2.2266800401203612</v>
      </c>
      <c r="J48" s="161">
        <f t="shared" si="7"/>
        <v>2.4086799276672695</v>
      </c>
    </row>
    <row r="49" spans="1:10" ht="56" x14ac:dyDescent="0.3">
      <c r="A49" s="8" t="s">
        <v>13</v>
      </c>
      <c r="B49" s="8">
        <f t="shared" si="9"/>
        <v>31</v>
      </c>
      <c r="C49" s="8" t="s">
        <v>36</v>
      </c>
      <c r="D49" s="14" t="s">
        <v>9</v>
      </c>
      <c r="E49" s="117">
        <v>9.2799999999999994</v>
      </c>
      <c r="F49" s="117">
        <v>0.46</v>
      </c>
      <c r="G49" s="117">
        <f t="shared" ref="G49:G75" si="10">E49+F49</f>
        <v>9.74</v>
      </c>
      <c r="H49" s="160">
        <f t="shared" si="1"/>
        <v>275.25787763176487</v>
      </c>
      <c r="I49" s="161">
        <f t="shared" si="6"/>
        <v>3.2564359745904379</v>
      </c>
      <c r="J49" s="161">
        <f t="shared" si="7"/>
        <v>3.5226039783001806</v>
      </c>
    </row>
    <row r="50" spans="1:10" ht="34.75" customHeight="1" x14ac:dyDescent="0.3">
      <c r="A50" s="8" t="s">
        <v>13</v>
      </c>
      <c r="B50" s="8">
        <f t="shared" si="9"/>
        <v>32</v>
      </c>
      <c r="C50" s="8" t="s">
        <v>37</v>
      </c>
      <c r="D50" s="14" t="s">
        <v>9</v>
      </c>
      <c r="E50" s="117">
        <v>9.2799999999999994</v>
      </c>
      <c r="F50" s="117">
        <v>0.46</v>
      </c>
      <c r="G50" s="117">
        <f t="shared" si="10"/>
        <v>9.74</v>
      </c>
      <c r="H50" s="160">
        <f t="shared" si="1"/>
        <v>275.25787763176487</v>
      </c>
      <c r="I50" s="161">
        <f t="shared" si="6"/>
        <v>3.2564359745904379</v>
      </c>
      <c r="J50" s="161">
        <f t="shared" si="7"/>
        <v>3.5226039783001806</v>
      </c>
    </row>
    <row r="51" spans="1:10" ht="28" x14ac:dyDescent="0.3">
      <c r="A51" s="8" t="s">
        <v>13</v>
      </c>
      <c r="B51" s="8">
        <f t="shared" si="9"/>
        <v>33</v>
      </c>
      <c r="C51" s="8" t="s">
        <v>38</v>
      </c>
      <c r="D51" s="14" t="s">
        <v>9</v>
      </c>
      <c r="E51" s="117">
        <v>12.4</v>
      </c>
      <c r="F51" s="117">
        <v>0.46</v>
      </c>
      <c r="G51" s="117">
        <f t="shared" si="10"/>
        <v>12.860000000000001</v>
      </c>
      <c r="H51" s="160">
        <f t="shared" si="1"/>
        <v>363.43083227356226</v>
      </c>
      <c r="I51" s="161">
        <f t="shared" si="6"/>
        <v>4.2995653627549313</v>
      </c>
      <c r="J51" s="161">
        <f t="shared" si="7"/>
        <v>4.6509945750452077</v>
      </c>
    </row>
    <row r="52" spans="1:10" ht="42" x14ac:dyDescent="0.3">
      <c r="A52" s="8" t="s">
        <v>13</v>
      </c>
      <c r="B52" s="8">
        <f t="shared" si="9"/>
        <v>34</v>
      </c>
      <c r="C52" s="8" t="s">
        <v>39</v>
      </c>
      <c r="D52" s="14" t="s">
        <v>9</v>
      </c>
      <c r="E52" s="117">
        <v>6.2</v>
      </c>
      <c r="F52" s="117">
        <v>0.46</v>
      </c>
      <c r="G52" s="117">
        <f t="shared" si="10"/>
        <v>6.66</v>
      </c>
      <c r="H52" s="160">
        <f t="shared" si="1"/>
        <v>188.21534548537517</v>
      </c>
      <c r="I52" s="161">
        <f t="shared" si="6"/>
        <v>2.2266800401203612</v>
      </c>
      <c r="J52" s="161">
        <f t="shared" si="7"/>
        <v>2.4086799276672695</v>
      </c>
    </row>
    <row r="53" spans="1:10" ht="42" x14ac:dyDescent="0.3">
      <c r="A53" s="8" t="s">
        <v>13</v>
      </c>
      <c r="B53" s="8">
        <f t="shared" si="9"/>
        <v>35</v>
      </c>
      <c r="C53" s="8" t="s">
        <v>40</v>
      </c>
      <c r="D53" s="14" t="s">
        <v>9</v>
      </c>
      <c r="E53" s="117">
        <v>6.2</v>
      </c>
      <c r="F53" s="117">
        <v>0.46</v>
      </c>
      <c r="G53" s="117">
        <f t="shared" si="10"/>
        <v>6.66</v>
      </c>
      <c r="H53" s="160">
        <f t="shared" si="1"/>
        <v>188.21534548537517</v>
      </c>
      <c r="I53" s="161">
        <f t="shared" si="6"/>
        <v>2.2266800401203612</v>
      </c>
      <c r="J53" s="161">
        <f t="shared" si="7"/>
        <v>2.4086799276672695</v>
      </c>
    </row>
    <row r="54" spans="1:10" ht="42" x14ac:dyDescent="0.3">
      <c r="A54" s="8" t="s">
        <v>13</v>
      </c>
      <c r="B54" s="8">
        <f t="shared" si="9"/>
        <v>36</v>
      </c>
      <c r="C54" s="8" t="s">
        <v>41</v>
      </c>
      <c r="D54" s="14" t="s">
        <v>9</v>
      </c>
      <c r="E54" s="117">
        <v>6.2</v>
      </c>
      <c r="F54" s="117">
        <v>0.46</v>
      </c>
      <c r="G54" s="117">
        <f t="shared" si="10"/>
        <v>6.66</v>
      </c>
      <c r="H54" s="160">
        <f t="shared" si="1"/>
        <v>188.21534548537517</v>
      </c>
      <c r="I54" s="161">
        <f t="shared" si="6"/>
        <v>2.2266800401203612</v>
      </c>
      <c r="J54" s="161">
        <f t="shared" si="7"/>
        <v>2.4086799276672695</v>
      </c>
    </row>
    <row r="55" spans="1:10" ht="15.5" x14ac:dyDescent="0.3">
      <c r="A55" s="8" t="s">
        <v>13</v>
      </c>
      <c r="B55" s="8">
        <f t="shared" si="9"/>
        <v>37</v>
      </c>
      <c r="C55" s="15" t="s">
        <v>42</v>
      </c>
      <c r="D55" s="14" t="s">
        <v>9</v>
      </c>
      <c r="E55" s="117">
        <v>6.2</v>
      </c>
      <c r="F55" s="117">
        <v>0.46</v>
      </c>
      <c r="G55" s="117">
        <f t="shared" si="10"/>
        <v>6.66</v>
      </c>
      <c r="H55" s="160">
        <f t="shared" si="1"/>
        <v>188.21534548537517</v>
      </c>
      <c r="I55" s="161">
        <f t="shared" si="6"/>
        <v>2.2266800401203612</v>
      </c>
      <c r="J55" s="161">
        <f t="shared" si="7"/>
        <v>2.4086799276672695</v>
      </c>
    </row>
    <row r="56" spans="1:10" ht="28.75" customHeight="1" x14ac:dyDescent="0.3">
      <c r="A56" s="8" t="s">
        <v>13</v>
      </c>
      <c r="B56" s="8">
        <f t="shared" si="9"/>
        <v>38</v>
      </c>
      <c r="C56" s="8" t="s">
        <v>43</v>
      </c>
      <c r="D56" s="14" t="s">
        <v>9</v>
      </c>
      <c r="E56" s="117">
        <v>15.48</v>
      </c>
      <c r="F56" s="117">
        <v>0.46</v>
      </c>
      <c r="G56" s="117">
        <f t="shared" si="10"/>
        <v>15.940000000000001</v>
      </c>
      <c r="H56" s="160">
        <f t="shared" si="1"/>
        <v>450.47336441995202</v>
      </c>
      <c r="I56" s="161">
        <f t="shared" si="6"/>
        <v>5.3293212972250084</v>
      </c>
      <c r="J56" s="161">
        <f t="shared" si="7"/>
        <v>5.7649186256781197</v>
      </c>
    </row>
    <row r="57" spans="1:10" ht="56" x14ac:dyDescent="0.3">
      <c r="A57" s="8" t="s">
        <v>13</v>
      </c>
      <c r="B57" s="8">
        <f t="shared" si="9"/>
        <v>39</v>
      </c>
      <c r="C57" s="8" t="s">
        <v>44</v>
      </c>
      <c r="D57" s="14" t="s">
        <v>9</v>
      </c>
      <c r="E57" s="117">
        <v>9.2799999999999994</v>
      </c>
      <c r="F57" s="117">
        <v>0.46</v>
      </c>
      <c r="G57" s="117">
        <f t="shared" si="10"/>
        <v>9.74</v>
      </c>
      <c r="H57" s="160">
        <f t="shared" si="1"/>
        <v>275.25787763176487</v>
      </c>
      <c r="I57" s="161">
        <f t="shared" si="6"/>
        <v>3.2564359745904379</v>
      </c>
      <c r="J57" s="161">
        <f t="shared" si="7"/>
        <v>3.5226039783001806</v>
      </c>
    </row>
    <row r="58" spans="1:10" ht="30.65" customHeight="1" x14ac:dyDescent="0.3">
      <c r="A58" s="8" t="s">
        <v>13</v>
      </c>
      <c r="B58" s="8">
        <f t="shared" si="9"/>
        <v>40</v>
      </c>
      <c r="C58" s="8" t="s">
        <v>45</v>
      </c>
      <c r="D58" s="14" t="s">
        <v>9</v>
      </c>
      <c r="E58" s="117">
        <v>6.2</v>
      </c>
      <c r="F58" s="117">
        <v>0.46</v>
      </c>
      <c r="G58" s="117">
        <f t="shared" si="10"/>
        <v>6.66</v>
      </c>
      <c r="H58" s="160">
        <f t="shared" si="1"/>
        <v>188.21534548537517</v>
      </c>
      <c r="I58" s="161">
        <f t="shared" si="6"/>
        <v>2.2266800401203612</v>
      </c>
      <c r="J58" s="161">
        <f t="shared" si="7"/>
        <v>2.4086799276672695</v>
      </c>
    </row>
    <row r="59" spans="1:10" ht="42" x14ac:dyDescent="0.3">
      <c r="A59" s="8" t="s">
        <v>13</v>
      </c>
      <c r="B59" s="8">
        <f t="shared" si="9"/>
        <v>41</v>
      </c>
      <c r="C59" s="8" t="s">
        <v>46</v>
      </c>
      <c r="D59" s="14" t="s">
        <v>9</v>
      </c>
      <c r="E59" s="117">
        <v>6.2</v>
      </c>
      <c r="F59" s="117">
        <v>0.46</v>
      </c>
      <c r="G59" s="117">
        <f t="shared" si="10"/>
        <v>6.66</v>
      </c>
      <c r="H59" s="160">
        <f t="shared" si="1"/>
        <v>188.21534548537517</v>
      </c>
      <c r="I59" s="161">
        <f t="shared" si="6"/>
        <v>2.2266800401203612</v>
      </c>
      <c r="J59" s="161">
        <f t="shared" si="7"/>
        <v>2.4086799276672695</v>
      </c>
    </row>
    <row r="60" spans="1:10" ht="28" x14ac:dyDescent="0.3">
      <c r="A60" s="8" t="s">
        <v>13</v>
      </c>
      <c r="B60" s="8">
        <f t="shared" si="9"/>
        <v>42</v>
      </c>
      <c r="C60" s="8" t="s">
        <v>47</v>
      </c>
      <c r="D60" s="14" t="s">
        <v>9</v>
      </c>
      <c r="E60" s="117">
        <v>9.2799999999999994</v>
      </c>
      <c r="F60" s="117">
        <v>0.46</v>
      </c>
      <c r="G60" s="117">
        <f t="shared" si="10"/>
        <v>9.74</v>
      </c>
      <c r="H60" s="160">
        <f t="shared" si="1"/>
        <v>275.25787763176487</v>
      </c>
      <c r="I60" s="161">
        <f t="shared" si="6"/>
        <v>3.2564359745904379</v>
      </c>
      <c r="J60" s="161">
        <f t="shared" si="7"/>
        <v>3.5226039783001806</v>
      </c>
    </row>
    <row r="61" spans="1:10" ht="42" x14ac:dyDescent="0.3">
      <c r="A61" s="8" t="s">
        <v>13</v>
      </c>
      <c r="B61" s="8">
        <f t="shared" si="9"/>
        <v>43</v>
      </c>
      <c r="C61" s="8" t="s">
        <v>48</v>
      </c>
      <c r="D61" s="14" t="s">
        <v>9</v>
      </c>
      <c r="E61" s="117">
        <v>12.4</v>
      </c>
      <c r="F61" s="117">
        <v>0.46</v>
      </c>
      <c r="G61" s="117">
        <f t="shared" si="10"/>
        <v>12.860000000000001</v>
      </c>
      <c r="H61" s="160">
        <f t="shared" si="1"/>
        <v>363.43083227356226</v>
      </c>
      <c r="I61" s="161">
        <f t="shared" si="6"/>
        <v>4.2995653627549313</v>
      </c>
      <c r="J61" s="161">
        <f t="shared" si="7"/>
        <v>4.6509945750452077</v>
      </c>
    </row>
    <row r="62" spans="1:10" ht="56" x14ac:dyDescent="0.3">
      <c r="A62" s="8" t="s">
        <v>13</v>
      </c>
      <c r="B62" s="8">
        <f t="shared" si="9"/>
        <v>44</v>
      </c>
      <c r="C62" s="8" t="s">
        <v>49</v>
      </c>
      <c r="D62" s="14" t="s">
        <v>9</v>
      </c>
      <c r="E62" s="117">
        <v>12.4</v>
      </c>
      <c r="F62" s="117">
        <v>0.46</v>
      </c>
      <c r="G62" s="117">
        <f t="shared" si="10"/>
        <v>12.860000000000001</v>
      </c>
      <c r="H62" s="160">
        <f t="shared" si="1"/>
        <v>363.43083227356226</v>
      </c>
      <c r="I62" s="161">
        <f t="shared" si="6"/>
        <v>4.2995653627549313</v>
      </c>
      <c r="J62" s="161">
        <f t="shared" si="7"/>
        <v>4.6509945750452077</v>
      </c>
    </row>
    <row r="63" spans="1:10" ht="28" x14ac:dyDescent="0.3">
      <c r="A63" s="8" t="s">
        <v>13</v>
      </c>
      <c r="B63" s="8">
        <f t="shared" si="9"/>
        <v>45</v>
      </c>
      <c r="C63" s="8" t="s">
        <v>50</v>
      </c>
      <c r="D63" s="14" t="s">
        <v>9</v>
      </c>
      <c r="E63" s="117">
        <v>18.579999999999998</v>
      </c>
      <c r="F63" s="117">
        <v>0.46</v>
      </c>
      <c r="G63" s="117">
        <f t="shared" si="10"/>
        <v>19.04</v>
      </c>
      <c r="H63" s="160">
        <f t="shared" si="1"/>
        <v>538.08110781404548</v>
      </c>
      <c r="I63" s="161">
        <f t="shared" si="6"/>
        <v>6.3657639585422929</v>
      </c>
      <c r="J63" s="161">
        <f t="shared" si="7"/>
        <v>6.886075949367088</v>
      </c>
    </row>
    <row r="64" spans="1:10" ht="56" x14ac:dyDescent="0.3">
      <c r="A64" s="8" t="s">
        <v>13</v>
      </c>
      <c r="B64" s="8">
        <f t="shared" si="9"/>
        <v>46</v>
      </c>
      <c r="C64" s="8" t="s">
        <v>51</v>
      </c>
      <c r="D64" s="14" t="s">
        <v>9</v>
      </c>
      <c r="E64" s="117">
        <v>15.48</v>
      </c>
      <c r="F64" s="117">
        <v>0.46</v>
      </c>
      <c r="G64" s="117">
        <f t="shared" si="10"/>
        <v>15.940000000000001</v>
      </c>
      <c r="H64" s="160">
        <f t="shared" si="1"/>
        <v>450.47336441995202</v>
      </c>
      <c r="I64" s="161">
        <f t="shared" si="6"/>
        <v>5.3293212972250084</v>
      </c>
      <c r="J64" s="161">
        <f t="shared" si="7"/>
        <v>5.7649186256781197</v>
      </c>
    </row>
    <row r="65" spans="1:10" ht="15.5" x14ac:dyDescent="0.3">
      <c r="A65" s="8" t="s">
        <v>13</v>
      </c>
      <c r="B65" s="8">
        <f t="shared" si="9"/>
        <v>47</v>
      </c>
      <c r="C65" s="15" t="s">
        <v>52</v>
      </c>
      <c r="D65" s="14" t="s">
        <v>9</v>
      </c>
      <c r="E65" s="117">
        <v>9.2799999999999994</v>
      </c>
      <c r="F65" s="117">
        <v>0.46</v>
      </c>
      <c r="G65" s="117">
        <f t="shared" si="10"/>
        <v>9.74</v>
      </c>
      <c r="H65" s="160">
        <f t="shared" si="1"/>
        <v>275.25787763176487</v>
      </c>
      <c r="I65" s="161">
        <f t="shared" si="6"/>
        <v>3.2564359745904379</v>
      </c>
      <c r="J65" s="161">
        <f t="shared" si="7"/>
        <v>3.5226039783001806</v>
      </c>
    </row>
    <row r="66" spans="1:10" ht="42" x14ac:dyDescent="0.3">
      <c r="A66" s="8" t="s">
        <v>13</v>
      </c>
      <c r="B66" s="8">
        <f t="shared" si="9"/>
        <v>48</v>
      </c>
      <c r="C66" s="8" t="s">
        <v>53</v>
      </c>
      <c r="D66" s="14" t="s">
        <v>9</v>
      </c>
      <c r="E66" s="117">
        <v>12.4</v>
      </c>
      <c r="F66" s="117">
        <v>0.46</v>
      </c>
      <c r="G66" s="117">
        <f t="shared" si="10"/>
        <v>12.860000000000001</v>
      </c>
      <c r="H66" s="160">
        <f t="shared" si="1"/>
        <v>363.43083227356226</v>
      </c>
      <c r="I66" s="161">
        <f t="shared" si="6"/>
        <v>4.2995653627549313</v>
      </c>
      <c r="J66" s="161">
        <f t="shared" si="7"/>
        <v>4.6509945750452077</v>
      </c>
    </row>
    <row r="67" spans="1:10" ht="42" x14ac:dyDescent="0.3">
      <c r="A67" s="8" t="s">
        <v>13</v>
      </c>
      <c r="B67" s="8">
        <f t="shared" si="9"/>
        <v>49</v>
      </c>
      <c r="C67" s="8" t="s">
        <v>54</v>
      </c>
      <c r="D67" s="14" t="s">
        <v>9</v>
      </c>
      <c r="E67" s="117">
        <v>6.2</v>
      </c>
      <c r="F67" s="117">
        <v>0.46</v>
      </c>
      <c r="G67" s="117">
        <f t="shared" si="10"/>
        <v>6.66</v>
      </c>
      <c r="H67" s="160">
        <f t="shared" si="1"/>
        <v>188.21534548537517</v>
      </c>
      <c r="I67" s="161">
        <f t="shared" si="6"/>
        <v>2.2266800401203612</v>
      </c>
      <c r="J67" s="161">
        <f t="shared" si="7"/>
        <v>2.4086799276672695</v>
      </c>
    </row>
    <row r="68" spans="1:10" ht="28" x14ac:dyDescent="0.3">
      <c r="A68" s="8" t="s">
        <v>13</v>
      </c>
      <c r="B68" s="8">
        <f t="shared" si="9"/>
        <v>50</v>
      </c>
      <c r="C68" s="8" t="s">
        <v>55</v>
      </c>
      <c r="D68" s="14" t="s">
        <v>9</v>
      </c>
      <c r="E68" s="117">
        <v>6.2</v>
      </c>
      <c r="F68" s="117">
        <v>0.46</v>
      </c>
      <c r="G68" s="117">
        <f t="shared" si="10"/>
        <v>6.66</v>
      </c>
      <c r="H68" s="160">
        <f t="shared" si="1"/>
        <v>188.21534548537517</v>
      </c>
      <c r="I68" s="161">
        <f t="shared" si="6"/>
        <v>2.2266800401203612</v>
      </c>
      <c r="J68" s="161">
        <f t="shared" si="7"/>
        <v>2.4086799276672695</v>
      </c>
    </row>
    <row r="69" spans="1:10" ht="42" x14ac:dyDescent="0.3">
      <c r="A69" s="8" t="s">
        <v>13</v>
      </c>
      <c r="B69" s="8">
        <f t="shared" si="9"/>
        <v>51</v>
      </c>
      <c r="C69" s="8" t="s">
        <v>56</v>
      </c>
      <c r="D69" s="14" t="s">
        <v>9</v>
      </c>
      <c r="E69" s="117">
        <v>6.2</v>
      </c>
      <c r="F69" s="117">
        <v>0.46</v>
      </c>
      <c r="G69" s="117">
        <f t="shared" si="10"/>
        <v>6.66</v>
      </c>
      <c r="H69" s="160">
        <f t="shared" si="1"/>
        <v>188.21534548537517</v>
      </c>
      <c r="I69" s="161">
        <f t="shared" si="6"/>
        <v>2.2266800401203612</v>
      </c>
      <c r="J69" s="161">
        <f t="shared" si="7"/>
        <v>2.4086799276672695</v>
      </c>
    </row>
    <row r="70" spans="1:10" ht="15.5" x14ac:dyDescent="0.3">
      <c r="A70" s="8" t="s">
        <v>13</v>
      </c>
      <c r="B70" s="8">
        <f t="shared" si="9"/>
        <v>52</v>
      </c>
      <c r="C70" s="8" t="s">
        <v>57</v>
      </c>
      <c r="D70" s="14" t="s">
        <v>9</v>
      </c>
      <c r="E70" s="117">
        <v>6.2</v>
      </c>
      <c r="F70" s="117">
        <v>0.46</v>
      </c>
      <c r="G70" s="117">
        <f t="shared" si="10"/>
        <v>6.66</v>
      </c>
      <c r="H70" s="160">
        <f t="shared" si="1"/>
        <v>188.21534548537517</v>
      </c>
      <c r="I70" s="161">
        <f t="shared" si="6"/>
        <v>2.2266800401203612</v>
      </c>
      <c r="J70" s="161">
        <f t="shared" si="7"/>
        <v>2.4086799276672695</v>
      </c>
    </row>
    <row r="71" spans="1:10" ht="28" x14ac:dyDescent="0.3">
      <c r="A71" s="8" t="s">
        <v>13</v>
      </c>
      <c r="B71" s="8">
        <f t="shared" si="9"/>
        <v>53</v>
      </c>
      <c r="C71" s="8" t="s">
        <v>58</v>
      </c>
      <c r="D71" s="14" t="s">
        <v>9</v>
      </c>
      <c r="E71" s="117">
        <v>18.579999999999998</v>
      </c>
      <c r="F71" s="117">
        <v>0.46</v>
      </c>
      <c r="G71" s="117">
        <f t="shared" si="10"/>
        <v>19.04</v>
      </c>
      <c r="H71" s="160">
        <f t="shared" si="1"/>
        <v>538.08110781404548</v>
      </c>
      <c r="I71" s="161">
        <f t="shared" si="6"/>
        <v>6.3657639585422929</v>
      </c>
      <c r="J71" s="161">
        <f t="shared" si="7"/>
        <v>6.886075949367088</v>
      </c>
    </row>
    <row r="72" spans="1:10" ht="15.5" x14ac:dyDescent="0.3">
      <c r="A72" s="8" t="s">
        <v>13</v>
      </c>
      <c r="B72" s="8">
        <f t="shared" si="9"/>
        <v>54</v>
      </c>
      <c r="C72" s="8" t="s">
        <v>59</v>
      </c>
      <c r="D72" s="14" t="s">
        <v>9</v>
      </c>
      <c r="E72" s="117">
        <v>30.97</v>
      </c>
      <c r="F72" s="117">
        <v>0.46</v>
      </c>
      <c r="G72" s="117">
        <f t="shared" si="10"/>
        <v>31.43</v>
      </c>
      <c r="H72" s="160">
        <f t="shared" si="1"/>
        <v>888.2294757665677</v>
      </c>
      <c r="I72" s="161">
        <f t="shared" si="6"/>
        <v>10.508191240387829</v>
      </c>
      <c r="J72" s="161">
        <f t="shared" si="7"/>
        <v>11.367088607594937</v>
      </c>
    </row>
    <row r="73" spans="1:10" ht="15.5" x14ac:dyDescent="0.3">
      <c r="A73" s="8" t="s">
        <v>13</v>
      </c>
      <c r="B73" s="8">
        <f t="shared" si="9"/>
        <v>55</v>
      </c>
      <c r="C73" s="8" t="s">
        <v>60</v>
      </c>
      <c r="D73" s="14" t="s">
        <v>9</v>
      </c>
      <c r="E73" s="117">
        <v>18.579999999999998</v>
      </c>
      <c r="F73" s="117">
        <v>0.46</v>
      </c>
      <c r="G73" s="117">
        <f t="shared" si="10"/>
        <v>19.04</v>
      </c>
      <c r="H73" s="160">
        <f t="shared" si="1"/>
        <v>538.08110781404548</v>
      </c>
      <c r="I73" s="161">
        <f t="shared" si="6"/>
        <v>6.3657639585422929</v>
      </c>
      <c r="J73" s="161">
        <f t="shared" si="7"/>
        <v>6.886075949367088</v>
      </c>
    </row>
    <row r="74" spans="1:10" ht="15.5" x14ac:dyDescent="0.3">
      <c r="A74" s="8" t="s">
        <v>13</v>
      </c>
      <c r="B74" s="8">
        <f t="shared" si="9"/>
        <v>56</v>
      </c>
      <c r="C74" s="8" t="s">
        <v>61</v>
      </c>
      <c r="D74" s="14" t="s">
        <v>9</v>
      </c>
      <c r="E74" s="117">
        <v>24.77</v>
      </c>
      <c r="F74" s="117">
        <v>0.46</v>
      </c>
      <c r="G74" s="117">
        <f t="shared" si="10"/>
        <v>25.23</v>
      </c>
      <c r="H74" s="160">
        <f t="shared" si="1"/>
        <v>713.01398897838067</v>
      </c>
      <c r="I74" s="161">
        <f t="shared" si="6"/>
        <v>8.4353059177532597</v>
      </c>
      <c r="J74" s="161">
        <f t="shared" si="7"/>
        <v>9.1247739602169986</v>
      </c>
    </row>
    <row r="75" spans="1:10" ht="31.5" customHeight="1" x14ac:dyDescent="0.3">
      <c r="A75" s="8" t="s">
        <v>18</v>
      </c>
      <c r="B75" s="8">
        <f t="shared" si="9"/>
        <v>57</v>
      </c>
      <c r="C75" s="8" t="s">
        <v>62</v>
      </c>
      <c r="D75" s="16" t="s">
        <v>63</v>
      </c>
      <c r="E75" s="117">
        <v>1.82</v>
      </c>
      <c r="F75" s="117">
        <v>0.18</v>
      </c>
      <c r="G75" s="117">
        <f t="shared" si="10"/>
        <v>2</v>
      </c>
      <c r="H75" s="160">
        <f t="shared" si="1"/>
        <v>56.521124770382933</v>
      </c>
      <c r="I75" s="161">
        <f t="shared" si="6"/>
        <v>0.66867268472082908</v>
      </c>
      <c r="J75" s="161">
        <f t="shared" si="7"/>
        <v>0.72332730560578662</v>
      </c>
    </row>
    <row r="76" spans="1:10" ht="15.5" x14ac:dyDescent="0.3">
      <c r="A76" s="18" t="s">
        <v>13</v>
      </c>
      <c r="B76" s="8"/>
      <c r="C76" s="166" t="s">
        <v>64</v>
      </c>
      <c r="D76" s="167"/>
      <c r="E76" s="130"/>
      <c r="F76" s="130"/>
      <c r="G76" s="130"/>
      <c r="H76" s="160"/>
      <c r="I76" s="161"/>
      <c r="J76" s="161"/>
    </row>
    <row r="77" spans="1:10" ht="31" customHeight="1" x14ac:dyDescent="0.3">
      <c r="A77" s="21" t="s">
        <v>13</v>
      </c>
      <c r="B77" s="8">
        <v>58</v>
      </c>
      <c r="C77" s="168" t="s">
        <v>65</v>
      </c>
      <c r="D77" s="234" t="s">
        <v>9</v>
      </c>
      <c r="E77" s="117">
        <v>4.58</v>
      </c>
      <c r="F77" s="117">
        <v>0.34</v>
      </c>
      <c r="G77" s="117">
        <f>E77+F77</f>
        <v>4.92</v>
      </c>
      <c r="H77" s="160">
        <f t="shared" si="1"/>
        <v>139.041966935142</v>
      </c>
      <c r="I77" s="161">
        <f t="shared" si="6"/>
        <v>1.6449348044132397</v>
      </c>
      <c r="J77" s="161">
        <f t="shared" si="7"/>
        <v>1.7793851717902349</v>
      </c>
    </row>
    <row r="78" spans="1:10" ht="31" customHeight="1" x14ac:dyDescent="0.3">
      <c r="A78" s="23" t="s">
        <v>13</v>
      </c>
      <c r="B78" s="8">
        <f t="shared" si="9"/>
        <v>59</v>
      </c>
      <c r="C78" s="168" t="s">
        <v>66</v>
      </c>
      <c r="D78" s="234" t="s">
        <v>9</v>
      </c>
      <c r="E78" s="117">
        <v>6.9</v>
      </c>
      <c r="F78" s="117">
        <v>0.56000000000000005</v>
      </c>
      <c r="G78" s="117">
        <f t="shared" ref="G78:G130" si="11">E78+F78</f>
        <v>7.4600000000000009</v>
      </c>
      <c r="H78" s="160">
        <f t="shared" ref="H78:H141" si="12">G78/$H$9</f>
        <v>210.82379539352834</v>
      </c>
      <c r="I78" s="161">
        <f t="shared" si="6"/>
        <v>2.4941491140086929</v>
      </c>
      <c r="J78" s="161">
        <f t="shared" si="7"/>
        <v>2.6980108499095841</v>
      </c>
    </row>
    <row r="79" spans="1:10" ht="31" customHeight="1" x14ac:dyDescent="0.3">
      <c r="A79" s="23" t="s">
        <v>13</v>
      </c>
      <c r="B79" s="8">
        <f t="shared" si="9"/>
        <v>60</v>
      </c>
      <c r="C79" s="168" t="s">
        <v>67</v>
      </c>
      <c r="D79" s="234" t="s">
        <v>9</v>
      </c>
      <c r="E79" s="117">
        <v>9.6</v>
      </c>
      <c r="F79" s="117">
        <v>0.3</v>
      </c>
      <c r="G79" s="117">
        <f t="shared" si="11"/>
        <v>9.9</v>
      </c>
      <c r="H79" s="160">
        <f t="shared" si="12"/>
        <v>279.7795676133955</v>
      </c>
      <c r="I79" s="161">
        <f t="shared" si="6"/>
        <v>3.3099297893681041</v>
      </c>
      <c r="J79" s="161">
        <f t="shared" si="7"/>
        <v>3.5804701627486439</v>
      </c>
    </row>
    <row r="80" spans="1:10" ht="31" customHeight="1" x14ac:dyDescent="0.3">
      <c r="A80" s="23" t="s">
        <v>13</v>
      </c>
      <c r="B80" s="8">
        <f t="shared" si="9"/>
        <v>61</v>
      </c>
      <c r="C80" s="170" t="s">
        <v>68</v>
      </c>
      <c r="D80" s="234" t="s">
        <v>9</v>
      </c>
      <c r="E80" s="117">
        <v>13.72</v>
      </c>
      <c r="F80" s="117">
        <v>0.44</v>
      </c>
      <c r="G80" s="117">
        <f t="shared" si="11"/>
        <v>14.16</v>
      </c>
      <c r="H80" s="160">
        <f t="shared" si="12"/>
        <v>400.16956337431117</v>
      </c>
      <c r="I80" s="161">
        <f t="shared" si="6"/>
        <v>4.7342026078234705</v>
      </c>
      <c r="J80" s="161">
        <f t="shared" si="7"/>
        <v>5.1211573236889691</v>
      </c>
    </row>
    <row r="81" spans="1:10" ht="31" customHeight="1" x14ac:dyDescent="0.3">
      <c r="A81" s="23" t="s">
        <v>13</v>
      </c>
      <c r="B81" s="8">
        <f t="shared" si="9"/>
        <v>62</v>
      </c>
      <c r="C81" s="170" t="s">
        <v>69</v>
      </c>
      <c r="D81" s="234" t="s">
        <v>9</v>
      </c>
      <c r="E81" s="117">
        <v>9.16</v>
      </c>
      <c r="F81" s="117">
        <v>0.38</v>
      </c>
      <c r="G81" s="117">
        <f t="shared" si="11"/>
        <v>9.5400000000000009</v>
      </c>
      <c r="H81" s="160">
        <f t="shared" si="12"/>
        <v>269.60576515472661</v>
      </c>
      <c r="I81" s="161">
        <f t="shared" si="6"/>
        <v>3.1895687061183553</v>
      </c>
      <c r="J81" s="161">
        <f t="shared" si="7"/>
        <v>3.4502712477396025</v>
      </c>
    </row>
    <row r="82" spans="1:10" ht="31" customHeight="1" x14ac:dyDescent="0.3">
      <c r="A82" s="23" t="s">
        <v>13</v>
      </c>
      <c r="B82" s="8">
        <f t="shared" si="9"/>
        <v>63</v>
      </c>
      <c r="C82" s="170" t="s">
        <v>70</v>
      </c>
      <c r="D82" s="234" t="s">
        <v>9</v>
      </c>
      <c r="E82" s="117">
        <v>9.16</v>
      </c>
      <c r="F82" s="117">
        <v>0.38</v>
      </c>
      <c r="G82" s="117">
        <f t="shared" si="11"/>
        <v>9.5400000000000009</v>
      </c>
      <c r="H82" s="160">
        <f t="shared" si="12"/>
        <v>269.60576515472661</v>
      </c>
      <c r="I82" s="161">
        <f t="shared" si="6"/>
        <v>3.1895687061183553</v>
      </c>
      <c r="J82" s="161">
        <f t="shared" si="7"/>
        <v>3.4502712477396025</v>
      </c>
    </row>
    <row r="83" spans="1:10" ht="31" customHeight="1" x14ac:dyDescent="0.3">
      <c r="A83" s="23" t="s">
        <v>13</v>
      </c>
      <c r="B83" s="8">
        <f t="shared" si="9"/>
        <v>64</v>
      </c>
      <c r="C83" s="170" t="s">
        <v>71</v>
      </c>
      <c r="D83" s="234" t="s">
        <v>9</v>
      </c>
      <c r="E83" s="117">
        <v>6.9</v>
      </c>
      <c r="F83" s="117">
        <v>0.53</v>
      </c>
      <c r="G83" s="117">
        <f t="shared" si="11"/>
        <v>7.4300000000000006</v>
      </c>
      <c r="H83" s="160">
        <f t="shared" si="12"/>
        <v>209.97597852197259</v>
      </c>
      <c r="I83" s="161">
        <f t="shared" si="6"/>
        <v>2.4841190237378803</v>
      </c>
      <c r="J83" s="161">
        <f t="shared" si="7"/>
        <v>2.6871609403254975</v>
      </c>
    </row>
    <row r="84" spans="1:10" ht="31" customHeight="1" x14ac:dyDescent="0.3">
      <c r="A84" s="23" t="s">
        <v>13</v>
      </c>
      <c r="B84" s="8">
        <f t="shared" si="9"/>
        <v>65</v>
      </c>
      <c r="C84" s="168" t="s">
        <v>72</v>
      </c>
      <c r="D84" s="234" t="s">
        <v>9</v>
      </c>
      <c r="E84" s="117">
        <v>9.18</v>
      </c>
      <c r="F84" s="117">
        <v>0.38</v>
      </c>
      <c r="G84" s="117">
        <f t="shared" si="11"/>
        <v>9.56</v>
      </c>
      <c r="H84" s="160">
        <f t="shared" si="12"/>
        <v>270.17097640243043</v>
      </c>
      <c r="I84" s="161">
        <f t="shared" si="6"/>
        <v>3.1962554329655632</v>
      </c>
      <c r="J84" s="161">
        <f t="shared" si="7"/>
        <v>3.4575045207956601</v>
      </c>
    </row>
    <row r="85" spans="1:10" ht="31" customHeight="1" x14ac:dyDescent="0.3">
      <c r="A85" s="23" t="s">
        <v>13</v>
      </c>
      <c r="B85" s="8">
        <f t="shared" si="9"/>
        <v>66</v>
      </c>
      <c r="C85" s="168" t="s">
        <v>73</v>
      </c>
      <c r="D85" s="234" t="s">
        <v>9</v>
      </c>
      <c r="E85" s="117">
        <v>4.66</v>
      </c>
      <c r="F85" s="117">
        <v>0.34</v>
      </c>
      <c r="G85" s="117">
        <f t="shared" si="11"/>
        <v>5</v>
      </c>
      <c r="H85" s="160">
        <f t="shared" si="12"/>
        <v>141.30281192595731</v>
      </c>
      <c r="I85" s="161">
        <f t="shared" ref="I85:I148" si="13">G85/$I$9</f>
        <v>1.6716817118020728</v>
      </c>
      <c r="J85" s="161">
        <f t="shared" ref="J85:J148" si="14">G85/$J$9</f>
        <v>1.8083182640144664</v>
      </c>
    </row>
    <row r="86" spans="1:10" ht="31" customHeight="1" x14ac:dyDescent="0.3">
      <c r="A86" s="23" t="s">
        <v>13</v>
      </c>
      <c r="B86" s="8">
        <f t="shared" si="9"/>
        <v>67</v>
      </c>
      <c r="C86" s="168" t="s">
        <v>74</v>
      </c>
      <c r="D86" s="234" t="s">
        <v>9</v>
      </c>
      <c r="E86" s="117">
        <v>4.58</v>
      </c>
      <c r="F86" s="117">
        <v>0.34</v>
      </c>
      <c r="G86" s="117">
        <f t="shared" si="11"/>
        <v>4.92</v>
      </c>
      <c r="H86" s="160">
        <f t="shared" si="12"/>
        <v>139.041966935142</v>
      </c>
      <c r="I86" s="161">
        <f t="shared" si="13"/>
        <v>1.6449348044132397</v>
      </c>
      <c r="J86" s="161">
        <f t="shared" si="14"/>
        <v>1.7793851717902349</v>
      </c>
    </row>
    <row r="87" spans="1:10" ht="31" customHeight="1" x14ac:dyDescent="0.3">
      <c r="A87" s="23" t="s">
        <v>13</v>
      </c>
      <c r="B87" s="8">
        <f t="shared" si="9"/>
        <v>68</v>
      </c>
      <c r="C87" s="168" t="s">
        <v>75</v>
      </c>
      <c r="D87" s="234" t="s">
        <v>9</v>
      </c>
      <c r="E87" s="117">
        <v>6.88</v>
      </c>
      <c r="F87" s="117">
        <v>0.34</v>
      </c>
      <c r="G87" s="117">
        <f t="shared" si="11"/>
        <v>7.22</v>
      </c>
      <c r="H87" s="160">
        <f t="shared" si="12"/>
        <v>204.04126042108237</v>
      </c>
      <c r="I87" s="161">
        <f t="shared" si="13"/>
        <v>2.4139083918421931</v>
      </c>
      <c r="J87" s="161">
        <f t="shared" si="14"/>
        <v>2.6112115732368895</v>
      </c>
    </row>
    <row r="88" spans="1:10" ht="31" customHeight="1" x14ac:dyDescent="0.3">
      <c r="A88" s="23" t="s">
        <v>13</v>
      </c>
      <c r="B88" s="8">
        <f t="shared" si="9"/>
        <v>69</v>
      </c>
      <c r="C88" s="168" t="s">
        <v>76</v>
      </c>
      <c r="D88" s="234" t="s">
        <v>9</v>
      </c>
      <c r="E88" s="117">
        <v>4.72</v>
      </c>
      <c r="F88" s="117">
        <v>0.34</v>
      </c>
      <c r="G88" s="117">
        <f t="shared" si="11"/>
        <v>5.0599999999999996</v>
      </c>
      <c r="H88" s="160">
        <f t="shared" si="12"/>
        <v>142.99844566906881</v>
      </c>
      <c r="I88" s="161">
        <f t="shared" si="13"/>
        <v>1.6917418923436975</v>
      </c>
      <c r="J88" s="161">
        <f t="shared" si="14"/>
        <v>1.83001808318264</v>
      </c>
    </row>
    <row r="89" spans="1:10" ht="31" customHeight="1" x14ac:dyDescent="0.3">
      <c r="A89" s="23" t="s">
        <v>13</v>
      </c>
      <c r="B89" s="8">
        <f t="shared" si="9"/>
        <v>70</v>
      </c>
      <c r="C89" s="168" t="s">
        <v>77</v>
      </c>
      <c r="D89" s="234" t="s">
        <v>9</v>
      </c>
      <c r="E89" s="117">
        <v>13.13</v>
      </c>
      <c r="F89" s="117">
        <v>0.34</v>
      </c>
      <c r="G89" s="117">
        <f t="shared" si="11"/>
        <v>13.47</v>
      </c>
      <c r="H89" s="160">
        <f t="shared" si="12"/>
        <v>380.66977532852906</v>
      </c>
      <c r="I89" s="161">
        <f t="shared" si="13"/>
        <v>4.5035105315947845</v>
      </c>
      <c r="J89" s="161">
        <f t="shared" si="14"/>
        <v>4.8716094032549728</v>
      </c>
    </row>
    <row r="90" spans="1:10" ht="31" customHeight="1" x14ac:dyDescent="0.3">
      <c r="A90" s="23" t="s">
        <v>13</v>
      </c>
      <c r="B90" s="8">
        <f t="shared" si="9"/>
        <v>71</v>
      </c>
      <c r="C90" s="168" t="s">
        <v>78</v>
      </c>
      <c r="D90" s="234" t="s">
        <v>9</v>
      </c>
      <c r="E90" s="117">
        <v>7</v>
      </c>
      <c r="F90" s="117">
        <v>0.56000000000000005</v>
      </c>
      <c r="G90" s="117">
        <f t="shared" si="11"/>
        <v>7.5600000000000005</v>
      </c>
      <c r="H90" s="160">
        <f t="shared" si="12"/>
        <v>213.6498516320475</v>
      </c>
      <c r="I90" s="161">
        <f t="shared" si="13"/>
        <v>2.5275827482447344</v>
      </c>
      <c r="J90" s="161">
        <f t="shared" si="14"/>
        <v>2.7341772151898733</v>
      </c>
    </row>
    <row r="91" spans="1:10" ht="31" customHeight="1" x14ac:dyDescent="0.3">
      <c r="A91" s="23" t="s">
        <v>13</v>
      </c>
      <c r="B91" s="8">
        <f t="shared" si="9"/>
        <v>72</v>
      </c>
      <c r="C91" s="168" t="s">
        <v>79</v>
      </c>
      <c r="D91" s="234" t="s">
        <v>9</v>
      </c>
      <c r="E91" s="117">
        <v>6.88</v>
      </c>
      <c r="F91" s="117">
        <v>0.34</v>
      </c>
      <c r="G91" s="117">
        <f t="shared" si="11"/>
        <v>7.22</v>
      </c>
      <c r="H91" s="160">
        <f t="shared" si="12"/>
        <v>204.04126042108237</v>
      </c>
      <c r="I91" s="161">
        <f t="shared" si="13"/>
        <v>2.4139083918421931</v>
      </c>
      <c r="J91" s="161">
        <f t="shared" si="14"/>
        <v>2.6112115732368895</v>
      </c>
    </row>
    <row r="92" spans="1:10" ht="31" customHeight="1" x14ac:dyDescent="0.3">
      <c r="A92" s="23" t="s">
        <v>12</v>
      </c>
      <c r="B92" s="8"/>
      <c r="C92" s="166" t="s">
        <v>80</v>
      </c>
      <c r="D92" s="234"/>
      <c r="E92" s="130"/>
      <c r="F92" s="117"/>
      <c r="G92" s="117"/>
      <c r="H92" s="160"/>
      <c r="I92" s="161"/>
      <c r="J92" s="161"/>
    </row>
    <row r="93" spans="1:10" ht="31" customHeight="1" x14ac:dyDescent="0.3">
      <c r="A93" s="23"/>
      <c r="B93" s="8">
        <v>73</v>
      </c>
      <c r="C93" s="79" t="s">
        <v>225</v>
      </c>
      <c r="D93" s="235" t="s">
        <v>9</v>
      </c>
      <c r="E93" s="117">
        <v>4.5999999999999996</v>
      </c>
      <c r="F93" s="117">
        <v>0.34</v>
      </c>
      <c r="G93" s="117">
        <f t="shared" ref="G93" si="15">E93+F93</f>
        <v>4.9399999999999995</v>
      </c>
      <c r="H93" s="160">
        <f t="shared" ref="H93" si="16">G93/$H$9</f>
        <v>139.60717818284581</v>
      </c>
      <c r="I93" s="161">
        <f t="shared" ref="I93" si="17">G93/$I$9</f>
        <v>1.6516215312604479</v>
      </c>
      <c r="J93" s="161">
        <f t="shared" ref="J93" si="18">G93/$J$9</f>
        <v>1.7866184448462927</v>
      </c>
    </row>
    <row r="94" spans="1:10" ht="31" customHeight="1" x14ac:dyDescent="0.3">
      <c r="A94" s="23" t="s">
        <v>12</v>
      </c>
      <c r="B94" s="171">
        <v>74</v>
      </c>
      <c r="C94" s="172" t="s">
        <v>82</v>
      </c>
      <c r="D94" s="236" t="s">
        <v>9</v>
      </c>
      <c r="E94" s="174">
        <v>4.78</v>
      </c>
      <c r="F94" s="117">
        <v>0.34</v>
      </c>
      <c r="G94" s="174">
        <f t="shared" si="11"/>
        <v>5.12</v>
      </c>
      <c r="H94" s="160">
        <f t="shared" si="12"/>
        <v>144.69407941218032</v>
      </c>
      <c r="I94" s="161">
        <f t="shared" si="13"/>
        <v>1.7118020728853227</v>
      </c>
      <c r="J94" s="161">
        <f t="shared" si="14"/>
        <v>1.8517179023508137</v>
      </c>
    </row>
    <row r="95" spans="1:10" ht="31" customHeight="1" x14ac:dyDescent="0.3">
      <c r="A95" s="23" t="s">
        <v>12</v>
      </c>
      <c r="B95" s="8">
        <f t="shared" si="9"/>
        <v>75</v>
      </c>
      <c r="C95" s="168" t="s">
        <v>83</v>
      </c>
      <c r="D95" s="234" t="s">
        <v>9</v>
      </c>
      <c r="E95" s="117">
        <v>9.5500000000000007</v>
      </c>
      <c r="F95" s="117">
        <v>0.34</v>
      </c>
      <c r="G95" s="117">
        <f t="shared" si="11"/>
        <v>9.89</v>
      </c>
      <c r="H95" s="160">
        <f t="shared" si="12"/>
        <v>279.49696198954359</v>
      </c>
      <c r="I95" s="161">
        <f t="shared" si="13"/>
        <v>3.3065864259445004</v>
      </c>
      <c r="J95" s="161">
        <f t="shared" si="14"/>
        <v>3.5768535262206149</v>
      </c>
    </row>
    <row r="96" spans="1:10" ht="31" customHeight="1" x14ac:dyDescent="0.3">
      <c r="A96" s="23" t="s">
        <v>12</v>
      </c>
      <c r="B96" s="8">
        <f t="shared" ref="B96" si="19">B95+1</f>
        <v>76</v>
      </c>
      <c r="C96" s="168" t="s">
        <v>84</v>
      </c>
      <c r="D96" s="234" t="s">
        <v>9</v>
      </c>
      <c r="E96" s="117">
        <v>9.24</v>
      </c>
      <c r="F96" s="117">
        <v>0.34</v>
      </c>
      <c r="G96" s="117">
        <f t="shared" si="11"/>
        <v>9.58</v>
      </c>
      <c r="H96" s="160">
        <f t="shared" si="12"/>
        <v>270.73618765013424</v>
      </c>
      <c r="I96" s="161">
        <f t="shared" si="13"/>
        <v>3.2029421598127716</v>
      </c>
      <c r="J96" s="161">
        <f t="shared" si="14"/>
        <v>3.4647377938517177</v>
      </c>
    </row>
    <row r="97" spans="1:10" ht="31" customHeight="1" x14ac:dyDescent="0.3">
      <c r="A97" s="23" t="s">
        <v>16</v>
      </c>
      <c r="B97" s="8"/>
      <c r="C97" s="166" t="s">
        <v>85</v>
      </c>
      <c r="D97" s="234"/>
      <c r="E97" s="117"/>
      <c r="F97" s="117"/>
      <c r="G97" s="117"/>
      <c r="H97" s="160"/>
      <c r="I97" s="161"/>
      <c r="J97" s="161"/>
    </row>
    <row r="98" spans="1:10" ht="31" customHeight="1" x14ac:dyDescent="0.3">
      <c r="A98" s="23" t="s">
        <v>16</v>
      </c>
      <c r="B98" s="8">
        <v>79</v>
      </c>
      <c r="C98" s="168" t="s">
        <v>86</v>
      </c>
      <c r="D98" s="234" t="s">
        <v>9</v>
      </c>
      <c r="E98" s="117">
        <v>9.14</v>
      </c>
      <c r="F98" s="117">
        <v>0.42</v>
      </c>
      <c r="G98" s="117">
        <f t="shared" si="11"/>
        <v>9.56</v>
      </c>
      <c r="H98" s="160">
        <f t="shared" si="12"/>
        <v>270.17097640243043</v>
      </c>
      <c r="I98" s="161">
        <f t="shared" si="13"/>
        <v>3.1962554329655632</v>
      </c>
      <c r="J98" s="161">
        <f t="shared" si="14"/>
        <v>3.4575045207956601</v>
      </c>
    </row>
    <row r="99" spans="1:10" ht="31" customHeight="1" x14ac:dyDescent="0.3">
      <c r="A99" s="23" t="s">
        <v>16</v>
      </c>
      <c r="B99" s="8">
        <f t="shared" ref="B99:B152" si="20">B98+1</f>
        <v>80</v>
      </c>
      <c r="C99" s="168" t="s">
        <v>87</v>
      </c>
      <c r="D99" s="234" t="s">
        <v>9</v>
      </c>
      <c r="E99" s="117">
        <v>10.130000000000001</v>
      </c>
      <c r="F99" s="117">
        <v>0.34</v>
      </c>
      <c r="G99" s="117">
        <f t="shared" si="11"/>
        <v>10.47</v>
      </c>
      <c r="H99" s="160">
        <f t="shared" si="12"/>
        <v>295.88808817295467</v>
      </c>
      <c r="I99" s="161">
        <f t="shared" si="13"/>
        <v>3.5005015045135406</v>
      </c>
      <c r="J99" s="161">
        <f t="shared" si="14"/>
        <v>3.786618444846293</v>
      </c>
    </row>
    <row r="100" spans="1:10" ht="31" customHeight="1" x14ac:dyDescent="0.3">
      <c r="A100" s="23" t="s">
        <v>16</v>
      </c>
      <c r="B100" s="8">
        <f t="shared" si="20"/>
        <v>81</v>
      </c>
      <c r="C100" s="168" t="s">
        <v>88</v>
      </c>
      <c r="D100" s="234" t="s">
        <v>9</v>
      </c>
      <c r="E100" s="117">
        <v>11.99</v>
      </c>
      <c r="F100" s="117">
        <v>0.3</v>
      </c>
      <c r="G100" s="117">
        <f t="shared" si="11"/>
        <v>12.290000000000001</v>
      </c>
      <c r="H100" s="160">
        <f t="shared" si="12"/>
        <v>347.32231171400315</v>
      </c>
      <c r="I100" s="161">
        <f t="shared" si="13"/>
        <v>4.1089936476094957</v>
      </c>
      <c r="J100" s="161">
        <f t="shared" si="14"/>
        <v>4.4448462929475587</v>
      </c>
    </row>
    <row r="101" spans="1:10" ht="31" customHeight="1" x14ac:dyDescent="0.3">
      <c r="A101" s="23" t="s">
        <v>16</v>
      </c>
      <c r="B101" s="8">
        <f t="shared" si="20"/>
        <v>82</v>
      </c>
      <c r="C101" s="168" t="s">
        <v>89</v>
      </c>
      <c r="D101" s="234" t="s">
        <v>9</v>
      </c>
      <c r="E101" s="117">
        <v>9.52</v>
      </c>
      <c r="F101" s="117">
        <v>0.3</v>
      </c>
      <c r="G101" s="117">
        <f t="shared" si="11"/>
        <v>9.82</v>
      </c>
      <c r="H101" s="160">
        <f t="shared" si="12"/>
        <v>277.51872262258019</v>
      </c>
      <c r="I101" s="161">
        <f t="shared" si="13"/>
        <v>3.283182881979271</v>
      </c>
      <c r="J101" s="161">
        <f t="shared" si="14"/>
        <v>3.5515370705244123</v>
      </c>
    </row>
    <row r="102" spans="1:10" ht="31" customHeight="1" x14ac:dyDescent="0.3">
      <c r="A102" s="23" t="s">
        <v>18</v>
      </c>
      <c r="B102" s="8"/>
      <c r="C102" s="166" t="s">
        <v>90</v>
      </c>
      <c r="D102" s="234"/>
      <c r="E102" s="130"/>
      <c r="F102" s="117"/>
      <c r="G102" s="117"/>
      <c r="H102" s="160"/>
      <c r="I102" s="161"/>
      <c r="J102" s="161"/>
    </row>
    <row r="103" spans="1:10" ht="31" customHeight="1" x14ac:dyDescent="0.3">
      <c r="A103" s="23" t="s">
        <v>18</v>
      </c>
      <c r="B103" s="8">
        <v>83</v>
      </c>
      <c r="C103" s="168" t="s">
        <v>91</v>
      </c>
      <c r="D103" s="234" t="s">
        <v>81</v>
      </c>
      <c r="E103" s="117">
        <v>2.2999999999999998</v>
      </c>
      <c r="F103" s="117">
        <v>0</v>
      </c>
      <c r="G103" s="117">
        <f t="shared" si="11"/>
        <v>2.2999999999999998</v>
      </c>
      <c r="H103" s="160">
        <f t="shared" si="12"/>
        <v>64.99929348594037</v>
      </c>
      <c r="I103" s="161">
        <f t="shared" si="13"/>
        <v>0.76897358742895339</v>
      </c>
      <c r="J103" s="161">
        <f t="shared" si="14"/>
        <v>0.83182640144665454</v>
      </c>
    </row>
    <row r="104" spans="1:10" ht="31" customHeight="1" x14ac:dyDescent="0.3">
      <c r="A104" s="23" t="s">
        <v>18</v>
      </c>
      <c r="B104" s="8">
        <f t="shared" si="20"/>
        <v>84</v>
      </c>
      <c r="C104" s="168" t="s">
        <v>92</v>
      </c>
      <c r="D104" s="234" t="s">
        <v>9</v>
      </c>
      <c r="E104" s="117">
        <v>5.08</v>
      </c>
      <c r="F104" s="117">
        <v>0.27</v>
      </c>
      <c r="G104" s="117">
        <f t="shared" si="11"/>
        <v>5.35</v>
      </c>
      <c r="H104" s="160">
        <f t="shared" si="12"/>
        <v>151.19400876077432</v>
      </c>
      <c r="I104" s="161">
        <f t="shared" si="13"/>
        <v>1.7886994316282179</v>
      </c>
      <c r="J104" s="161">
        <f t="shared" si="14"/>
        <v>1.934900542495479</v>
      </c>
    </row>
    <row r="105" spans="1:10" ht="31" customHeight="1" x14ac:dyDescent="0.3">
      <c r="A105" s="23" t="s">
        <v>18</v>
      </c>
      <c r="B105" s="8">
        <f t="shared" si="20"/>
        <v>85</v>
      </c>
      <c r="C105" s="168" t="s">
        <v>93</v>
      </c>
      <c r="D105" s="234" t="s">
        <v>9</v>
      </c>
      <c r="E105" s="117">
        <v>4.58</v>
      </c>
      <c r="F105" s="117">
        <v>0.17</v>
      </c>
      <c r="G105" s="117">
        <f t="shared" si="11"/>
        <v>4.75</v>
      </c>
      <c r="H105" s="160">
        <f t="shared" si="12"/>
        <v>134.23767132965946</v>
      </c>
      <c r="I105" s="161">
        <f t="shared" si="13"/>
        <v>1.5880976262119693</v>
      </c>
      <c r="J105" s="161">
        <f t="shared" si="14"/>
        <v>1.7179023508137432</v>
      </c>
    </row>
    <row r="106" spans="1:10" ht="31" customHeight="1" x14ac:dyDescent="0.3">
      <c r="A106" s="23" t="s">
        <v>18</v>
      </c>
      <c r="B106" s="8">
        <f t="shared" si="20"/>
        <v>86</v>
      </c>
      <c r="C106" s="168" t="s">
        <v>94</v>
      </c>
      <c r="D106" s="234" t="s">
        <v>81</v>
      </c>
      <c r="E106" s="117">
        <v>4.58</v>
      </c>
      <c r="F106" s="117">
        <v>0</v>
      </c>
      <c r="G106" s="117">
        <f t="shared" si="11"/>
        <v>4.58</v>
      </c>
      <c r="H106" s="160">
        <f t="shared" si="12"/>
        <v>129.43337572417693</v>
      </c>
      <c r="I106" s="161">
        <f t="shared" si="13"/>
        <v>1.5312604480106988</v>
      </c>
      <c r="J106" s="161">
        <f t="shared" si="14"/>
        <v>1.6564195298372513</v>
      </c>
    </row>
    <row r="107" spans="1:10" ht="31" customHeight="1" x14ac:dyDescent="0.3">
      <c r="A107" s="23" t="s">
        <v>18</v>
      </c>
      <c r="B107" s="8">
        <f t="shared" si="20"/>
        <v>87</v>
      </c>
      <c r="C107" s="168" t="s">
        <v>95</v>
      </c>
      <c r="D107" s="234" t="s">
        <v>96</v>
      </c>
      <c r="E107" s="117">
        <v>10.86</v>
      </c>
      <c r="F107" s="117">
        <v>0.54</v>
      </c>
      <c r="G107" s="117">
        <f t="shared" si="11"/>
        <v>11.399999999999999</v>
      </c>
      <c r="H107" s="160">
        <f t="shared" si="12"/>
        <v>322.17041119118267</v>
      </c>
      <c r="I107" s="161">
        <f t="shared" si="13"/>
        <v>3.8114343029087254</v>
      </c>
      <c r="J107" s="161">
        <f t="shared" si="14"/>
        <v>4.122965641952983</v>
      </c>
    </row>
    <row r="108" spans="1:10" ht="31" customHeight="1" x14ac:dyDescent="0.3">
      <c r="A108" s="23" t="s">
        <v>18</v>
      </c>
      <c r="B108" s="8">
        <f t="shared" si="20"/>
        <v>88</v>
      </c>
      <c r="C108" s="168" t="s">
        <v>97</v>
      </c>
      <c r="D108" s="234" t="s">
        <v>9</v>
      </c>
      <c r="E108" s="117">
        <v>2.2999999999999998</v>
      </c>
      <c r="F108" s="117">
        <v>0.8</v>
      </c>
      <c r="G108" s="117">
        <f t="shared" si="11"/>
        <v>3.0999999999999996</v>
      </c>
      <c r="H108" s="160">
        <f t="shared" si="12"/>
        <v>87.607743394093532</v>
      </c>
      <c r="I108" s="161">
        <f t="shared" si="13"/>
        <v>1.036442661317285</v>
      </c>
      <c r="J108" s="161">
        <f t="shared" si="14"/>
        <v>1.1211573236889691</v>
      </c>
    </row>
    <row r="109" spans="1:10" ht="31" customHeight="1" x14ac:dyDescent="0.3">
      <c r="A109" s="23"/>
      <c r="B109" s="8">
        <f t="shared" si="20"/>
        <v>89</v>
      </c>
      <c r="C109" s="168" t="s">
        <v>113</v>
      </c>
      <c r="D109" s="234" t="s">
        <v>9</v>
      </c>
      <c r="E109" s="117">
        <v>1.02</v>
      </c>
      <c r="F109" s="117">
        <v>0.23</v>
      </c>
      <c r="G109" s="117">
        <f t="shared" si="11"/>
        <v>1.25</v>
      </c>
      <c r="H109" s="160">
        <f t="shared" si="12"/>
        <v>35.325702981489329</v>
      </c>
      <c r="I109" s="161">
        <f t="shared" si="13"/>
        <v>0.4179204279505182</v>
      </c>
      <c r="J109" s="161">
        <f t="shared" si="14"/>
        <v>0.4520795660036166</v>
      </c>
    </row>
    <row r="110" spans="1:10" ht="15.5" x14ac:dyDescent="0.3">
      <c r="A110" s="23" t="s">
        <v>20</v>
      </c>
      <c r="B110" s="8"/>
      <c r="C110" s="166" t="s">
        <v>98</v>
      </c>
      <c r="D110" s="169"/>
      <c r="E110" s="117"/>
      <c r="F110" s="117"/>
      <c r="G110" s="117"/>
      <c r="H110" s="160"/>
      <c r="I110" s="161"/>
      <c r="J110" s="161"/>
    </row>
    <row r="111" spans="1:10" ht="31" customHeight="1" x14ac:dyDescent="0.3">
      <c r="A111" s="23" t="s">
        <v>20</v>
      </c>
      <c r="B111" s="8">
        <v>90</v>
      </c>
      <c r="C111" s="168" t="s">
        <v>99</v>
      </c>
      <c r="D111" s="169" t="s">
        <v>9</v>
      </c>
      <c r="E111" s="117">
        <v>13.72</v>
      </c>
      <c r="F111" s="117">
        <v>0.47</v>
      </c>
      <c r="G111" s="117">
        <f t="shared" si="11"/>
        <v>14.190000000000001</v>
      </c>
      <c r="H111" s="160">
        <f t="shared" si="12"/>
        <v>401.01738024586695</v>
      </c>
      <c r="I111" s="161">
        <f t="shared" si="13"/>
        <v>4.7442326980942831</v>
      </c>
      <c r="J111" s="161">
        <f t="shared" si="14"/>
        <v>5.1320072332730566</v>
      </c>
    </row>
    <row r="112" spans="1:10" ht="31" customHeight="1" x14ac:dyDescent="0.3">
      <c r="A112" s="23" t="s">
        <v>20</v>
      </c>
      <c r="B112" s="8">
        <f t="shared" si="20"/>
        <v>91</v>
      </c>
      <c r="C112" s="168" t="s">
        <v>100</v>
      </c>
      <c r="D112" s="169" t="s">
        <v>9</v>
      </c>
      <c r="E112" s="117">
        <v>5.15</v>
      </c>
      <c r="F112" s="117">
        <v>0.3</v>
      </c>
      <c r="G112" s="117">
        <f t="shared" si="11"/>
        <v>5.45</v>
      </c>
      <c r="H112" s="160">
        <f t="shared" si="12"/>
        <v>154.02006499929348</v>
      </c>
      <c r="I112" s="161">
        <f t="shared" si="13"/>
        <v>1.8221330658642594</v>
      </c>
      <c r="J112" s="161">
        <f t="shared" si="14"/>
        <v>1.9710669077757685</v>
      </c>
    </row>
    <row r="113" spans="1:10" ht="31" customHeight="1" x14ac:dyDescent="0.3">
      <c r="A113" s="23" t="s">
        <v>20</v>
      </c>
      <c r="B113" s="8">
        <f t="shared" si="20"/>
        <v>92</v>
      </c>
      <c r="C113" s="168" t="s">
        <v>101</v>
      </c>
      <c r="D113" s="169" t="s">
        <v>9</v>
      </c>
      <c r="E113" s="117">
        <v>10.27</v>
      </c>
      <c r="F113" s="117">
        <v>0.3</v>
      </c>
      <c r="G113" s="117">
        <f t="shared" si="11"/>
        <v>10.57</v>
      </c>
      <c r="H113" s="160">
        <f t="shared" si="12"/>
        <v>298.7141444114738</v>
      </c>
      <c r="I113" s="161">
        <f t="shared" si="13"/>
        <v>3.5339351387495821</v>
      </c>
      <c r="J113" s="161">
        <f t="shared" si="14"/>
        <v>3.8227848101265822</v>
      </c>
    </row>
    <row r="114" spans="1:10" ht="31" customHeight="1" x14ac:dyDescent="0.3">
      <c r="A114" s="23" t="s">
        <v>20</v>
      </c>
      <c r="B114" s="8">
        <f t="shared" si="20"/>
        <v>93</v>
      </c>
      <c r="C114" s="168" t="s">
        <v>102</v>
      </c>
      <c r="D114" s="169" t="s">
        <v>9</v>
      </c>
      <c r="E114" s="117">
        <v>19.13</v>
      </c>
      <c r="F114" s="117">
        <v>0.41</v>
      </c>
      <c r="G114" s="117">
        <f t="shared" si="11"/>
        <v>19.54</v>
      </c>
      <c r="H114" s="160">
        <f t="shared" si="12"/>
        <v>552.21138900664118</v>
      </c>
      <c r="I114" s="161">
        <f t="shared" si="13"/>
        <v>6.5329321297225</v>
      </c>
      <c r="J114" s="161">
        <f t="shared" si="14"/>
        <v>7.0669077757685343</v>
      </c>
    </row>
    <row r="115" spans="1:10" ht="31" customHeight="1" x14ac:dyDescent="0.3">
      <c r="A115" s="23" t="s">
        <v>20</v>
      </c>
      <c r="B115" s="8">
        <f t="shared" si="20"/>
        <v>94</v>
      </c>
      <c r="C115" s="168" t="s">
        <v>189</v>
      </c>
      <c r="D115" s="169" t="s">
        <v>9</v>
      </c>
      <c r="E115" s="117">
        <v>4.8099999999999996</v>
      </c>
      <c r="F115" s="117">
        <v>0.96</v>
      </c>
      <c r="G115" s="117">
        <f t="shared" si="11"/>
        <v>5.77</v>
      </c>
      <c r="H115" s="160">
        <f t="shared" si="12"/>
        <v>163.06344496255474</v>
      </c>
      <c r="I115" s="161">
        <f t="shared" si="13"/>
        <v>1.9291206954195919</v>
      </c>
      <c r="J115" s="161">
        <f t="shared" si="14"/>
        <v>2.0867992766726942</v>
      </c>
    </row>
    <row r="116" spans="1:10" ht="31" customHeight="1" x14ac:dyDescent="0.3">
      <c r="A116" s="23" t="s">
        <v>20</v>
      </c>
      <c r="B116" s="8">
        <f t="shared" si="20"/>
        <v>95</v>
      </c>
      <c r="C116" s="168" t="s">
        <v>103</v>
      </c>
      <c r="D116" s="169" t="s">
        <v>9</v>
      </c>
      <c r="E116" s="117">
        <v>7.57</v>
      </c>
      <c r="F116" s="117">
        <v>0.45</v>
      </c>
      <c r="G116" s="117">
        <f t="shared" si="11"/>
        <v>8.02</v>
      </c>
      <c r="H116" s="160">
        <f t="shared" si="12"/>
        <v>226.64971032923555</v>
      </c>
      <c r="I116" s="161">
        <f t="shared" si="13"/>
        <v>2.6813774657305247</v>
      </c>
      <c r="J116" s="161">
        <f t="shared" si="14"/>
        <v>2.9005424954792041</v>
      </c>
    </row>
    <row r="117" spans="1:10" ht="31" customHeight="1" x14ac:dyDescent="0.3">
      <c r="A117" s="23" t="s">
        <v>20</v>
      </c>
      <c r="B117" s="8">
        <f t="shared" si="20"/>
        <v>96</v>
      </c>
      <c r="C117" s="168" t="s">
        <v>104</v>
      </c>
      <c r="D117" s="169" t="s">
        <v>9</v>
      </c>
      <c r="E117" s="117">
        <v>7.52</v>
      </c>
      <c r="F117" s="117">
        <v>0.45</v>
      </c>
      <c r="G117" s="117">
        <f t="shared" si="11"/>
        <v>7.97</v>
      </c>
      <c r="H117" s="160">
        <f t="shared" si="12"/>
        <v>225.23668220997598</v>
      </c>
      <c r="I117" s="161">
        <f t="shared" si="13"/>
        <v>2.6646606486125042</v>
      </c>
      <c r="J117" s="161">
        <f t="shared" si="14"/>
        <v>2.8824593128390594</v>
      </c>
    </row>
    <row r="118" spans="1:10" ht="31" customHeight="1" x14ac:dyDescent="0.3">
      <c r="A118" s="23" t="s">
        <v>20</v>
      </c>
      <c r="B118" s="8">
        <f t="shared" si="20"/>
        <v>97</v>
      </c>
      <c r="C118" s="168" t="s">
        <v>105</v>
      </c>
      <c r="D118" s="169" t="s">
        <v>9</v>
      </c>
      <c r="E118" s="117">
        <v>7.58</v>
      </c>
      <c r="F118" s="117">
        <v>0.45</v>
      </c>
      <c r="G118" s="117">
        <f t="shared" si="11"/>
        <v>8.0299999999999994</v>
      </c>
      <c r="H118" s="160">
        <f t="shared" si="12"/>
        <v>226.93231595308745</v>
      </c>
      <c r="I118" s="161">
        <f t="shared" si="13"/>
        <v>2.6847208291541289</v>
      </c>
      <c r="J118" s="161">
        <f t="shared" si="14"/>
        <v>2.9041591320072331</v>
      </c>
    </row>
    <row r="119" spans="1:10" ht="31" customHeight="1" x14ac:dyDescent="0.3">
      <c r="A119" s="23" t="s">
        <v>22</v>
      </c>
      <c r="B119" s="8"/>
      <c r="C119" s="166" t="s">
        <v>106</v>
      </c>
      <c r="D119" s="169"/>
      <c r="E119" s="117"/>
      <c r="F119" s="117"/>
      <c r="G119" s="117"/>
      <c r="H119" s="160"/>
      <c r="I119" s="161"/>
      <c r="J119" s="161"/>
    </row>
    <row r="120" spans="1:10" ht="31" customHeight="1" x14ac:dyDescent="0.3">
      <c r="A120" s="23" t="s">
        <v>22</v>
      </c>
      <c r="B120" s="8">
        <v>98</v>
      </c>
      <c r="C120" s="223" t="s">
        <v>107</v>
      </c>
      <c r="D120" s="169" t="s">
        <v>9</v>
      </c>
      <c r="E120" s="117">
        <v>7.28</v>
      </c>
      <c r="F120" s="117">
        <v>1.17</v>
      </c>
      <c r="G120" s="117">
        <f t="shared" si="11"/>
        <v>8.4499999999999993</v>
      </c>
      <c r="H120" s="160">
        <f t="shared" si="12"/>
        <v>238.80175215486787</v>
      </c>
      <c r="I120" s="161">
        <f t="shared" si="13"/>
        <v>2.8251420929455029</v>
      </c>
      <c r="J120" s="161">
        <f t="shared" si="14"/>
        <v>3.0560578661844482</v>
      </c>
    </row>
    <row r="121" spans="1:10" ht="31" customHeight="1" x14ac:dyDescent="0.3">
      <c r="A121" s="23" t="s">
        <v>22</v>
      </c>
      <c r="B121" s="8">
        <f t="shared" si="20"/>
        <v>99</v>
      </c>
      <c r="C121" s="168" t="s">
        <v>108</v>
      </c>
      <c r="D121" s="169" t="s">
        <v>9</v>
      </c>
      <c r="E121" s="117">
        <v>10.14</v>
      </c>
      <c r="F121" s="117">
        <v>1.61</v>
      </c>
      <c r="G121" s="117">
        <f t="shared" si="11"/>
        <v>11.75</v>
      </c>
      <c r="H121" s="160">
        <f t="shared" si="12"/>
        <v>332.0616080259997</v>
      </c>
      <c r="I121" s="161">
        <f t="shared" si="13"/>
        <v>3.9284520227348709</v>
      </c>
      <c r="J121" s="161">
        <f t="shared" si="14"/>
        <v>4.2495479204339963</v>
      </c>
    </row>
    <row r="122" spans="1:10" ht="31" customHeight="1" x14ac:dyDescent="0.3">
      <c r="A122" s="23" t="s">
        <v>22</v>
      </c>
      <c r="B122" s="8">
        <f t="shared" si="20"/>
        <v>100</v>
      </c>
      <c r="C122" s="168" t="s">
        <v>109</v>
      </c>
      <c r="D122" s="169" t="s">
        <v>9</v>
      </c>
      <c r="E122" s="117">
        <v>9.6999999999999993</v>
      </c>
      <c r="F122" s="117">
        <v>0.97</v>
      </c>
      <c r="G122" s="117">
        <f t="shared" si="11"/>
        <v>10.67</v>
      </c>
      <c r="H122" s="160">
        <f t="shared" si="12"/>
        <v>301.54020064999293</v>
      </c>
      <c r="I122" s="161">
        <f t="shared" si="13"/>
        <v>3.5673687729856236</v>
      </c>
      <c r="J122" s="161">
        <f t="shared" si="14"/>
        <v>3.8589511754068715</v>
      </c>
    </row>
    <row r="123" spans="1:10" ht="31" customHeight="1" x14ac:dyDescent="0.3">
      <c r="A123" s="23" t="s">
        <v>22</v>
      </c>
      <c r="B123" s="8">
        <f t="shared" si="20"/>
        <v>101</v>
      </c>
      <c r="C123" s="168" t="s">
        <v>110</v>
      </c>
      <c r="D123" s="169" t="s">
        <v>9</v>
      </c>
      <c r="E123" s="117">
        <v>10.14</v>
      </c>
      <c r="F123" s="117">
        <v>0.45</v>
      </c>
      <c r="G123" s="117">
        <f t="shared" si="11"/>
        <v>10.59</v>
      </c>
      <c r="H123" s="160">
        <f t="shared" si="12"/>
        <v>299.27935565917761</v>
      </c>
      <c r="I123" s="161">
        <f t="shared" si="13"/>
        <v>3.54062186559679</v>
      </c>
      <c r="J123" s="161">
        <f t="shared" si="14"/>
        <v>3.8300180831826398</v>
      </c>
    </row>
    <row r="124" spans="1:10" ht="31" customHeight="1" x14ac:dyDescent="0.3">
      <c r="A124" s="23" t="s">
        <v>24</v>
      </c>
      <c r="B124" s="8"/>
      <c r="C124" s="166" t="s">
        <v>111</v>
      </c>
      <c r="D124" s="169"/>
      <c r="E124" s="117"/>
      <c r="F124" s="117"/>
      <c r="G124" s="117"/>
      <c r="H124" s="160"/>
      <c r="I124" s="161"/>
      <c r="J124" s="161"/>
    </row>
    <row r="125" spans="1:10" ht="31" customHeight="1" x14ac:dyDescent="0.35">
      <c r="A125" s="23"/>
      <c r="B125" s="8">
        <v>102</v>
      </c>
      <c r="C125" s="248" t="s">
        <v>220</v>
      </c>
      <c r="D125" s="137" t="s">
        <v>9</v>
      </c>
      <c r="E125" s="20">
        <v>7.77</v>
      </c>
      <c r="F125" s="118">
        <v>0.3</v>
      </c>
      <c r="G125" s="149">
        <f>E125+F125</f>
        <v>8.07</v>
      </c>
      <c r="H125" s="160"/>
      <c r="I125" s="161"/>
      <c r="J125" s="161"/>
    </row>
    <row r="126" spans="1:10" ht="31" customHeight="1" x14ac:dyDescent="0.3">
      <c r="A126" s="23" t="s">
        <v>24</v>
      </c>
      <c r="B126" s="8">
        <v>103</v>
      </c>
      <c r="C126" s="168" t="s">
        <v>112</v>
      </c>
      <c r="D126" s="169" t="s">
        <v>9</v>
      </c>
      <c r="E126" s="117">
        <v>10.73</v>
      </c>
      <c r="F126" s="117">
        <v>0.67</v>
      </c>
      <c r="G126" s="117">
        <f t="shared" si="11"/>
        <v>11.4</v>
      </c>
      <c r="H126" s="160">
        <f t="shared" si="12"/>
        <v>322.17041119118272</v>
      </c>
      <c r="I126" s="161">
        <f t="shared" si="13"/>
        <v>3.8114343029087263</v>
      </c>
      <c r="J126" s="161">
        <f t="shared" si="14"/>
        <v>4.1229656419529839</v>
      </c>
    </row>
    <row r="127" spans="1:10" ht="31" customHeight="1" x14ac:dyDescent="0.3">
      <c r="A127" s="23" t="s">
        <v>24</v>
      </c>
      <c r="B127" s="8">
        <f t="shared" si="20"/>
        <v>104</v>
      </c>
      <c r="C127" s="168" t="s">
        <v>237</v>
      </c>
      <c r="D127" s="169" t="s">
        <v>9</v>
      </c>
      <c r="E127" s="117">
        <v>24.93</v>
      </c>
      <c r="F127" s="117">
        <v>1.52</v>
      </c>
      <c r="G127" s="117">
        <f t="shared" si="11"/>
        <v>26.45</v>
      </c>
      <c r="H127" s="160">
        <f t="shared" si="12"/>
        <v>747.49187508831426</v>
      </c>
      <c r="I127" s="161">
        <f t="shared" si="13"/>
        <v>8.8431962554329644</v>
      </c>
      <c r="J127" s="161">
        <f t="shared" si="14"/>
        <v>9.566003616636527</v>
      </c>
    </row>
    <row r="128" spans="1:10" ht="31" customHeight="1" x14ac:dyDescent="0.3">
      <c r="A128" s="23" t="s">
        <v>24</v>
      </c>
      <c r="B128" s="8">
        <f t="shared" si="20"/>
        <v>105</v>
      </c>
      <c r="C128" s="19" t="s">
        <v>228</v>
      </c>
      <c r="D128" s="22" t="s">
        <v>9</v>
      </c>
      <c r="E128" s="117">
        <v>24.93</v>
      </c>
      <c r="F128" s="117">
        <v>41.87</v>
      </c>
      <c r="G128" s="117">
        <f t="shared" si="11"/>
        <v>66.8</v>
      </c>
      <c r="H128" s="160">
        <f t="shared" si="12"/>
        <v>1887.8055673307899</v>
      </c>
      <c r="I128" s="161">
        <f t="shared" si="13"/>
        <v>22.333667669675691</v>
      </c>
      <c r="J128" s="161">
        <f t="shared" si="14"/>
        <v>24.159132007233271</v>
      </c>
    </row>
    <row r="129" spans="1:10" ht="31" customHeight="1" x14ac:dyDescent="0.3">
      <c r="A129" s="23" t="s">
        <v>24</v>
      </c>
      <c r="B129" s="8">
        <f t="shared" si="20"/>
        <v>106</v>
      </c>
      <c r="C129" s="168" t="s">
        <v>216</v>
      </c>
      <c r="D129" s="169" t="s">
        <v>171</v>
      </c>
      <c r="E129" s="117">
        <f>18.3/32*60</f>
        <v>34.3125</v>
      </c>
      <c r="F129" s="117">
        <v>6.5</v>
      </c>
      <c r="G129" s="117">
        <f t="shared" si="11"/>
        <v>40.8125</v>
      </c>
      <c r="H129" s="160">
        <f t="shared" si="12"/>
        <v>1153.3842023456266</v>
      </c>
      <c r="I129" s="161">
        <f t="shared" si="13"/>
        <v>13.645101972584419</v>
      </c>
      <c r="J129" s="161">
        <f t="shared" si="14"/>
        <v>14.760397830018082</v>
      </c>
    </row>
    <row r="130" spans="1:10" ht="31" customHeight="1" x14ac:dyDescent="0.3">
      <c r="A130" s="23" t="s">
        <v>24</v>
      </c>
      <c r="B130" s="8">
        <f t="shared" si="20"/>
        <v>107</v>
      </c>
      <c r="C130" s="168" t="s">
        <v>215</v>
      </c>
      <c r="D130" s="169" t="s">
        <v>9</v>
      </c>
      <c r="E130" s="117">
        <v>15.91</v>
      </c>
      <c r="F130" s="117">
        <v>1.3</v>
      </c>
      <c r="G130" s="117">
        <f t="shared" si="11"/>
        <v>17.21</v>
      </c>
      <c r="H130" s="160">
        <f t="shared" si="12"/>
        <v>486.36427864914515</v>
      </c>
      <c r="I130" s="161">
        <f t="shared" si="13"/>
        <v>5.753928452022735</v>
      </c>
      <c r="J130" s="161">
        <f t="shared" si="14"/>
        <v>6.2242314647377937</v>
      </c>
    </row>
    <row r="131" spans="1:10" ht="15.5" x14ac:dyDescent="0.3">
      <c r="A131" s="23"/>
      <c r="B131" s="8"/>
      <c r="C131" s="81" t="s">
        <v>155</v>
      </c>
      <c r="D131" s="82"/>
      <c r="E131" s="131"/>
      <c r="F131" s="132"/>
      <c r="G131" s="107"/>
      <c r="H131" s="160"/>
      <c r="I131" s="161"/>
      <c r="J131" s="161"/>
    </row>
    <row r="132" spans="1:10" ht="33" customHeight="1" x14ac:dyDescent="0.3">
      <c r="A132" s="23"/>
      <c r="B132" s="8">
        <v>114</v>
      </c>
      <c r="C132" s="240" t="s">
        <v>283</v>
      </c>
      <c r="D132" s="135" t="s">
        <v>9</v>
      </c>
      <c r="E132" s="117">
        <v>6.01</v>
      </c>
      <c r="F132" s="107">
        <f>E132/10000</f>
        <v>6.0099999999999997E-4</v>
      </c>
      <c r="G132" s="107">
        <f t="shared" ref="G132:G150" si="21">E132+F132</f>
        <v>6.0106009999999994</v>
      </c>
      <c r="H132" s="160">
        <f t="shared" si="12"/>
        <v>169.8629645329942</v>
      </c>
      <c r="I132" s="161">
        <f t="shared" si="13"/>
        <v>2.00956235372785</v>
      </c>
      <c r="J132" s="161">
        <f t="shared" si="14"/>
        <v>2.1738159132007229</v>
      </c>
    </row>
    <row r="133" spans="1:10" ht="31" customHeight="1" x14ac:dyDescent="0.3">
      <c r="A133" s="23"/>
      <c r="B133" s="8">
        <f t="shared" si="20"/>
        <v>115</v>
      </c>
      <c r="C133" s="240" t="s">
        <v>284</v>
      </c>
      <c r="D133" s="135" t="s">
        <v>81</v>
      </c>
      <c r="E133" s="117">
        <v>3.61</v>
      </c>
      <c r="F133" s="107">
        <f t="shared" ref="F133:F150" si="22">E133/10000</f>
        <v>3.6099999999999999E-4</v>
      </c>
      <c r="G133" s="107">
        <f t="shared" si="21"/>
        <v>3.6103609999999997</v>
      </c>
      <c r="H133" s="160">
        <f t="shared" si="12"/>
        <v>102.03083227356224</v>
      </c>
      <c r="I133" s="161">
        <f t="shared" si="13"/>
        <v>1.2070748913406886</v>
      </c>
      <c r="J133" s="161">
        <f t="shared" si="14"/>
        <v>1.3057363471971066</v>
      </c>
    </row>
    <row r="134" spans="1:10" ht="31" customHeight="1" x14ac:dyDescent="0.3">
      <c r="A134" s="23"/>
      <c r="B134" s="8">
        <f t="shared" si="20"/>
        <v>116</v>
      </c>
      <c r="C134" s="59" t="s">
        <v>158</v>
      </c>
      <c r="D134" s="135" t="s">
        <v>81</v>
      </c>
      <c r="E134" s="117">
        <v>1.81</v>
      </c>
      <c r="F134" s="107">
        <f t="shared" si="22"/>
        <v>1.8100000000000001E-4</v>
      </c>
      <c r="G134" s="107">
        <f t="shared" si="21"/>
        <v>1.810181</v>
      </c>
      <c r="H134" s="160">
        <f t="shared" si="12"/>
        <v>51.156733078988275</v>
      </c>
      <c r="I134" s="161">
        <f t="shared" si="13"/>
        <v>0.60520929455031758</v>
      </c>
      <c r="J134" s="161">
        <f t="shared" si="14"/>
        <v>0.65467667269439422</v>
      </c>
    </row>
    <row r="135" spans="1:10" ht="32.5" customHeight="1" x14ac:dyDescent="0.3">
      <c r="A135" s="23"/>
      <c r="B135" s="8">
        <f t="shared" si="20"/>
        <v>117</v>
      </c>
      <c r="C135" s="240" t="s">
        <v>281</v>
      </c>
      <c r="D135" s="135" t="s">
        <v>9</v>
      </c>
      <c r="E135" s="117">
        <v>6.8</v>
      </c>
      <c r="F135" s="107">
        <f t="shared" si="22"/>
        <v>6.7999999999999994E-4</v>
      </c>
      <c r="G135" s="107">
        <f t="shared" si="21"/>
        <v>6.8006799999999998</v>
      </c>
      <c r="H135" s="160">
        <f t="shared" si="12"/>
        <v>192.19104140172388</v>
      </c>
      <c r="I135" s="161">
        <f t="shared" si="13"/>
        <v>2.2737144767636241</v>
      </c>
      <c r="J135" s="161">
        <f t="shared" si="14"/>
        <v>2.4595587703435804</v>
      </c>
    </row>
    <row r="136" spans="1:10" ht="44.5" customHeight="1" x14ac:dyDescent="0.3">
      <c r="A136" s="23"/>
      <c r="B136" s="8">
        <f t="shared" si="20"/>
        <v>118</v>
      </c>
      <c r="C136" s="240" t="s">
        <v>282</v>
      </c>
      <c r="D136" s="135" t="s">
        <v>81</v>
      </c>
      <c r="E136" s="117">
        <v>3.61</v>
      </c>
      <c r="F136" s="107">
        <f t="shared" si="22"/>
        <v>3.6099999999999999E-4</v>
      </c>
      <c r="G136" s="107">
        <f t="shared" si="21"/>
        <v>3.6103609999999997</v>
      </c>
      <c r="H136" s="160">
        <f t="shared" si="12"/>
        <v>102.03083227356224</v>
      </c>
      <c r="I136" s="161">
        <f t="shared" si="13"/>
        <v>1.2070748913406886</v>
      </c>
      <c r="J136" s="161">
        <f t="shared" si="14"/>
        <v>1.3057363471971066</v>
      </c>
    </row>
    <row r="137" spans="1:10" ht="31" customHeight="1" x14ac:dyDescent="0.3">
      <c r="A137" s="23"/>
      <c r="B137" s="8">
        <f t="shared" si="20"/>
        <v>119</v>
      </c>
      <c r="C137" s="59" t="s">
        <v>158</v>
      </c>
      <c r="D137" s="135" t="s">
        <v>81</v>
      </c>
      <c r="E137" s="117">
        <v>2.2599999999999998</v>
      </c>
      <c r="F137" s="107">
        <f t="shared" si="22"/>
        <v>2.2599999999999999E-4</v>
      </c>
      <c r="G137" s="107">
        <f t="shared" si="21"/>
        <v>2.2602259999999998</v>
      </c>
      <c r="H137" s="160">
        <f t="shared" si="12"/>
        <v>63.875257877631761</v>
      </c>
      <c r="I137" s="161">
        <f t="shared" si="13"/>
        <v>0.75567569374791033</v>
      </c>
      <c r="J137" s="161">
        <f t="shared" si="14"/>
        <v>0.81744159132007221</v>
      </c>
    </row>
    <row r="138" spans="1:10" ht="31" customHeight="1" x14ac:dyDescent="0.3">
      <c r="A138" s="23"/>
      <c r="B138" s="8">
        <f t="shared" si="20"/>
        <v>120</v>
      </c>
      <c r="C138" s="240" t="s">
        <v>285</v>
      </c>
      <c r="D138" s="135" t="s">
        <v>9</v>
      </c>
      <c r="E138" s="117">
        <v>13.56</v>
      </c>
      <c r="F138" s="107">
        <f t="shared" si="22"/>
        <v>1.356E-3</v>
      </c>
      <c r="G138" s="107">
        <f t="shared" si="21"/>
        <v>13.561356</v>
      </c>
      <c r="H138" s="160">
        <f t="shared" si="12"/>
        <v>383.25154726579058</v>
      </c>
      <c r="I138" s="161">
        <f t="shared" si="13"/>
        <v>4.534054162487462</v>
      </c>
      <c r="J138" s="161">
        <f t="shared" si="14"/>
        <v>4.9046495479204335</v>
      </c>
    </row>
    <row r="139" spans="1:10" ht="31" customHeight="1" x14ac:dyDescent="0.3">
      <c r="A139" s="23"/>
      <c r="B139" s="8">
        <f t="shared" si="20"/>
        <v>121</v>
      </c>
      <c r="C139" s="240" t="s">
        <v>162</v>
      </c>
      <c r="D139" s="135" t="s">
        <v>81</v>
      </c>
      <c r="E139" s="117">
        <v>6.33</v>
      </c>
      <c r="F139" s="107">
        <f t="shared" si="22"/>
        <v>6.3299999999999999E-4</v>
      </c>
      <c r="G139" s="107">
        <f t="shared" si="21"/>
        <v>6.3306329999999997</v>
      </c>
      <c r="H139" s="160">
        <f t="shared" si="12"/>
        <v>178.90724883425179</v>
      </c>
      <c r="I139" s="161">
        <f t="shared" si="13"/>
        <v>2.1165606820461385</v>
      </c>
      <c r="J139" s="161">
        <f t="shared" si="14"/>
        <v>2.2895598553345389</v>
      </c>
    </row>
    <row r="140" spans="1:10" ht="31" customHeight="1" x14ac:dyDescent="0.3">
      <c r="A140" s="23"/>
      <c r="B140" s="8">
        <f t="shared" si="20"/>
        <v>122</v>
      </c>
      <c r="C140" s="240" t="s">
        <v>158</v>
      </c>
      <c r="D140" s="135" t="s">
        <v>81</v>
      </c>
      <c r="E140" s="117">
        <v>3.61</v>
      </c>
      <c r="F140" s="107">
        <f t="shared" si="22"/>
        <v>3.6099999999999999E-4</v>
      </c>
      <c r="G140" s="107">
        <f t="shared" si="21"/>
        <v>3.6103609999999997</v>
      </c>
      <c r="H140" s="160">
        <f t="shared" si="12"/>
        <v>102.03083227356224</v>
      </c>
      <c r="I140" s="161">
        <f t="shared" si="13"/>
        <v>1.2070748913406886</v>
      </c>
      <c r="J140" s="161">
        <f t="shared" si="14"/>
        <v>1.3057363471971066</v>
      </c>
    </row>
    <row r="141" spans="1:10" ht="31" customHeight="1" x14ac:dyDescent="0.3">
      <c r="A141" s="23"/>
      <c r="B141" s="8">
        <f t="shared" si="20"/>
        <v>123</v>
      </c>
      <c r="C141" s="59" t="s">
        <v>163</v>
      </c>
      <c r="D141" s="135" t="s">
        <v>9</v>
      </c>
      <c r="E141" s="117">
        <v>13.56</v>
      </c>
      <c r="F141" s="107">
        <f t="shared" si="22"/>
        <v>1.356E-3</v>
      </c>
      <c r="G141" s="107">
        <f t="shared" si="21"/>
        <v>13.561356</v>
      </c>
      <c r="H141" s="160">
        <f t="shared" si="12"/>
        <v>383.25154726579058</v>
      </c>
      <c r="I141" s="161">
        <f t="shared" si="13"/>
        <v>4.534054162487462</v>
      </c>
      <c r="J141" s="161">
        <f t="shared" si="14"/>
        <v>4.9046495479204335</v>
      </c>
    </row>
    <row r="142" spans="1:10" ht="53" customHeight="1" x14ac:dyDescent="0.3">
      <c r="A142" s="23"/>
      <c r="B142" s="8">
        <f t="shared" si="20"/>
        <v>124</v>
      </c>
      <c r="C142" s="59" t="s">
        <v>286</v>
      </c>
      <c r="D142" s="135" t="s">
        <v>81</v>
      </c>
      <c r="E142" s="117">
        <v>6.33</v>
      </c>
      <c r="F142" s="107">
        <f t="shared" si="22"/>
        <v>6.3299999999999999E-4</v>
      </c>
      <c r="G142" s="107">
        <f t="shared" si="21"/>
        <v>6.3306329999999997</v>
      </c>
      <c r="H142" s="160">
        <f t="shared" ref="H142:H152" si="23">G142/$H$9</f>
        <v>178.90724883425179</v>
      </c>
      <c r="I142" s="161">
        <f t="shared" si="13"/>
        <v>2.1165606820461385</v>
      </c>
      <c r="J142" s="161">
        <f t="shared" si="14"/>
        <v>2.2895598553345389</v>
      </c>
    </row>
    <row r="143" spans="1:10" ht="31" customHeight="1" x14ac:dyDescent="0.3">
      <c r="A143" s="23"/>
      <c r="B143" s="8">
        <f t="shared" si="20"/>
        <v>125</v>
      </c>
      <c r="C143" s="59" t="s">
        <v>158</v>
      </c>
      <c r="D143" s="135" t="s">
        <v>81</v>
      </c>
      <c r="E143" s="117">
        <v>3.61</v>
      </c>
      <c r="F143" s="107">
        <f t="shared" si="22"/>
        <v>3.6099999999999999E-4</v>
      </c>
      <c r="G143" s="107">
        <f t="shared" si="21"/>
        <v>3.6103609999999997</v>
      </c>
      <c r="H143" s="160">
        <f t="shared" si="23"/>
        <v>102.03083227356224</v>
      </c>
      <c r="I143" s="161">
        <f t="shared" si="13"/>
        <v>1.2070748913406886</v>
      </c>
      <c r="J143" s="161">
        <f t="shared" si="14"/>
        <v>1.3057363471971066</v>
      </c>
    </row>
    <row r="144" spans="1:10" ht="31" customHeight="1" x14ac:dyDescent="0.3">
      <c r="A144" s="23"/>
      <c r="B144" s="8">
        <f t="shared" si="20"/>
        <v>126</v>
      </c>
      <c r="C144" s="59" t="s">
        <v>165</v>
      </c>
      <c r="D144" s="135" t="s">
        <v>9</v>
      </c>
      <c r="E144" s="117">
        <v>13.56</v>
      </c>
      <c r="F144" s="107">
        <f t="shared" si="22"/>
        <v>1.356E-3</v>
      </c>
      <c r="G144" s="107">
        <f t="shared" si="21"/>
        <v>13.561356</v>
      </c>
      <c r="H144" s="160">
        <f t="shared" si="23"/>
        <v>383.25154726579058</v>
      </c>
      <c r="I144" s="161">
        <f t="shared" si="13"/>
        <v>4.534054162487462</v>
      </c>
      <c r="J144" s="161">
        <f t="shared" si="14"/>
        <v>4.9046495479204335</v>
      </c>
    </row>
    <row r="145" spans="1:10" ht="31" customHeight="1" x14ac:dyDescent="0.3">
      <c r="A145" s="23"/>
      <c r="B145" s="8">
        <f t="shared" si="20"/>
        <v>127</v>
      </c>
      <c r="C145" s="59" t="s">
        <v>166</v>
      </c>
      <c r="D145" s="135" t="s">
        <v>81</v>
      </c>
      <c r="E145" s="117">
        <v>4.51</v>
      </c>
      <c r="F145" s="107">
        <f t="shared" si="22"/>
        <v>4.5099999999999996E-4</v>
      </c>
      <c r="G145" s="107">
        <f t="shared" si="21"/>
        <v>4.5104509999999998</v>
      </c>
      <c r="H145" s="160">
        <f t="shared" si="23"/>
        <v>127.46788187084923</v>
      </c>
      <c r="I145" s="161">
        <f t="shared" si="13"/>
        <v>1.5080076897358741</v>
      </c>
      <c r="J145" s="161">
        <f t="shared" si="14"/>
        <v>1.6312661844484628</v>
      </c>
    </row>
    <row r="146" spans="1:10" ht="31" customHeight="1" x14ac:dyDescent="0.3">
      <c r="A146" s="23"/>
      <c r="B146" s="8">
        <f t="shared" si="20"/>
        <v>128</v>
      </c>
      <c r="C146" s="59" t="s">
        <v>158</v>
      </c>
      <c r="D146" s="135" t="s">
        <v>81</v>
      </c>
      <c r="E146" s="117">
        <v>2.7</v>
      </c>
      <c r="F146" s="107">
        <f t="shared" si="22"/>
        <v>2.7E-4</v>
      </c>
      <c r="G146" s="107">
        <f t="shared" si="21"/>
        <v>2.7002700000000002</v>
      </c>
      <c r="H146" s="160">
        <f t="shared" si="23"/>
        <v>76.311148791860958</v>
      </c>
      <c r="I146" s="161">
        <f t="shared" si="13"/>
        <v>0.90279839518555671</v>
      </c>
      <c r="J146" s="161">
        <f t="shared" si="14"/>
        <v>0.97658951175406872</v>
      </c>
    </row>
    <row r="147" spans="1:10" ht="21.5" customHeight="1" x14ac:dyDescent="0.3">
      <c r="A147" s="23"/>
      <c r="B147" s="8"/>
      <c r="C147" s="59" t="s">
        <v>167</v>
      </c>
      <c r="D147" s="135"/>
      <c r="E147" s="117"/>
      <c r="F147" s="107"/>
      <c r="G147" s="107"/>
      <c r="H147" s="160"/>
      <c r="I147" s="161"/>
      <c r="J147" s="161"/>
    </row>
    <row r="148" spans="1:10" ht="31" customHeight="1" x14ac:dyDescent="0.3">
      <c r="A148" s="23"/>
      <c r="B148" s="8">
        <v>129</v>
      </c>
      <c r="C148" s="59" t="s">
        <v>168</v>
      </c>
      <c r="D148" s="135" t="s">
        <v>9</v>
      </c>
      <c r="E148" s="117">
        <v>12.52</v>
      </c>
      <c r="F148" s="107">
        <f t="shared" si="22"/>
        <v>1.2519999999999999E-3</v>
      </c>
      <c r="G148" s="107">
        <f t="shared" si="21"/>
        <v>12.521251999999999</v>
      </c>
      <c r="H148" s="160">
        <f t="shared" si="23"/>
        <v>353.85762328670336</v>
      </c>
      <c r="I148" s="161">
        <f t="shared" si="13"/>
        <v>4.1863095954530252</v>
      </c>
      <c r="J148" s="161">
        <f t="shared" si="14"/>
        <v>4.5284817359855332</v>
      </c>
    </row>
    <row r="149" spans="1:10" ht="31" customHeight="1" x14ac:dyDescent="0.3">
      <c r="A149" s="23"/>
      <c r="B149" s="8">
        <f t="shared" si="20"/>
        <v>130</v>
      </c>
      <c r="C149" s="59" t="s">
        <v>169</v>
      </c>
      <c r="D149" s="135" t="s">
        <v>81</v>
      </c>
      <c r="E149" s="117">
        <v>5.84</v>
      </c>
      <c r="F149" s="107">
        <f t="shared" si="22"/>
        <v>5.8399999999999999E-4</v>
      </c>
      <c r="G149" s="107">
        <f t="shared" si="21"/>
        <v>5.8405839999999998</v>
      </c>
      <c r="H149" s="160">
        <f t="shared" si="23"/>
        <v>165.05818849795111</v>
      </c>
      <c r="I149" s="161">
        <f t="shared" ref="I149:I152" si="24">G149/$I$9</f>
        <v>1.9527194918087594</v>
      </c>
      <c r="J149" s="161">
        <f t="shared" ref="J149:J152" si="25">G149/$J$9</f>
        <v>2.1123269439421337</v>
      </c>
    </row>
    <row r="150" spans="1:10" ht="31" customHeight="1" x14ac:dyDescent="0.3">
      <c r="A150" s="23"/>
      <c r="B150" s="8">
        <f t="shared" si="20"/>
        <v>131</v>
      </c>
      <c r="C150" s="59" t="s">
        <v>158</v>
      </c>
      <c r="D150" s="135" t="s">
        <v>81</v>
      </c>
      <c r="E150" s="117">
        <v>3.34</v>
      </c>
      <c r="F150" s="107">
        <f t="shared" si="22"/>
        <v>3.3399999999999999E-4</v>
      </c>
      <c r="G150" s="107">
        <f t="shared" si="21"/>
        <v>3.3403339999999999</v>
      </c>
      <c r="H150" s="160">
        <f t="shared" si="23"/>
        <v>94.39971739437614</v>
      </c>
      <c r="I150" s="161">
        <f t="shared" si="24"/>
        <v>1.116795051822133</v>
      </c>
      <c r="J150" s="161">
        <f t="shared" si="25"/>
        <v>1.2080773960216997</v>
      </c>
    </row>
    <row r="151" spans="1:10" ht="31" customHeight="1" x14ac:dyDescent="0.3">
      <c r="A151" s="23"/>
      <c r="B151" s="8">
        <f t="shared" si="20"/>
        <v>132</v>
      </c>
      <c r="C151" s="59" t="s">
        <v>170</v>
      </c>
      <c r="D151" s="135" t="s">
        <v>171</v>
      </c>
      <c r="E151" s="117">
        <v>4.51</v>
      </c>
      <c r="F151" s="107">
        <f>E151/10000</f>
        <v>4.5099999999999996E-4</v>
      </c>
      <c r="G151" s="107">
        <f>E151+F151</f>
        <v>4.5104509999999998</v>
      </c>
      <c r="H151" s="160">
        <f t="shared" si="23"/>
        <v>127.46788187084923</v>
      </c>
      <c r="I151" s="161">
        <f t="shared" si="24"/>
        <v>1.5080076897358741</v>
      </c>
      <c r="J151" s="161">
        <f t="shared" si="25"/>
        <v>1.6312661844484628</v>
      </c>
    </row>
    <row r="152" spans="1:10" ht="31" customHeight="1" x14ac:dyDescent="0.3">
      <c r="A152" s="23"/>
      <c r="B152" s="8">
        <f t="shared" si="20"/>
        <v>133</v>
      </c>
      <c r="C152" s="59" t="s">
        <v>172</v>
      </c>
      <c r="D152" s="135" t="s">
        <v>171</v>
      </c>
      <c r="E152" s="117">
        <v>6.8</v>
      </c>
      <c r="F152" s="107">
        <f>E152/10000</f>
        <v>6.7999999999999994E-4</v>
      </c>
      <c r="G152" s="107">
        <f>E152+F152</f>
        <v>6.8006799999999998</v>
      </c>
      <c r="H152" s="160">
        <f t="shared" si="23"/>
        <v>192.19104140172388</v>
      </c>
      <c r="I152" s="161">
        <f t="shared" si="24"/>
        <v>2.2737144767636241</v>
      </c>
      <c r="J152" s="161">
        <f t="shared" si="25"/>
        <v>2.4595587703435804</v>
      </c>
    </row>
    <row r="153" spans="1:10" ht="19" customHeight="1" x14ac:dyDescent="0.3">
      <c r="A153" s="249"/>
      <c r="B153" s="189"/>
      <c r="C153" s="250" t="s">
        <v>190</v>
      </c>
      <c r="D153" s="162"/>
      <c r="E153" s="132"/>
      <c r="F153" s="130"/>
      <c r="G153" s="130"/>
      <c r="H153" s="160"/>
      <c r="I153" s="161"/>
      <c r="J153" s="161"/>
    </row>
    <row r="154" spans="1:10" ht="47.5" customHeight="1" x14ac:dyDescent="0.3">
      <c r="A154" s="249"/>
      <c r="B154" s="76">
        <v>134</v>
      </c>
      <c r="C154" s="23" t="s">
        <v>191</v>
      </c>
      <c r="D154" s="253" t="s">
        <v>192</v>
      </c>
      <c r="E154" s="117">
        <v>38.89</v>
      </c>
      <c r="F154" s="130"/>
      <c r="G154" s="130"/>
      <c r="H154" s="160">
        <f>E154/$H$9</f>
        <v>1099.0532711600961</v>
      </c>
      <c r="I154" s="161">
        <f>E154/$I$9</f>
        <v>13.002340354396523</v>
      </c>
      <c r="J154" s="161">
        <f>E154/$J$9</f>
        <v>14.06509945750452</v>
      </c>
    </row>
    <row r="155" spans="1:10" ht="47" customHeight="1" x14ac:dyDescent="0.3">
      <c r="A155" s="249"/>
      <c r="B155" s="76">
        <f>B154+1</f>
        <v>135</v>
      </c>
      <c r="C155" s="8" t="s">
        <v>193</v>
      </c>
      <c r="D155" s="253" t="s">
        <v>192</v>
      </c>
      <c r="E155" s="117">
        <v>6.48</v>
      </c>
      <c r="F155" s="130"/>
      <c r="G155" s="130"/>
      <c r="H155" s="160">
        <f t="shared" ref="H155:H157" si="26">E155/$H$9</f>
        <v>183.12844425604069</v>
      </c>
      <c r="I155" s="161">
        <f t="shared" ref="I155:I157" si="27">E155/$I$9</f>
        <v>2.1664994984954866</v>
      </c>
      <c r="J155" s="161">
        <f t="shared" ref="J155:J157" si="28">E155/$J$9</f>
        <v>2.3435804701627485</v>
      </c>
    </row>
    <row r="156" spans="1:10" ht="54" customHeight="1" x14ac:dyDescent="0.3">
      <c r="A156" s="249"/>
      <c r="B156" s="76">
        <f t="shared" ref="B156:B161" si="29">B155+1</f>
        <v>136</v>
      </c>
      <c r="C156" s="23" t="s">
        <v>194</v>
      </c>
      <c r="D156" s="253" t="s">
        <v>192</v>
      </c>
      <c r="E156" s="117">
        <v>16.190000000000001</v>
      </c>
      <c r="F156" s="130"/>
      <c r="G156" s="130"/>
      <c r="H156" s="160">
        <f t="shared" si="26"/>
        <v>457.53850501624987</v>
      </c>
      <c r="I156" s="161">
        <f t="shared" si="27"/>
        <v>5.4129053828151124</v>
      </c>
      <c r="J156" s="161">
        <f t="shared" si="28"/>
        <v>5.8553345388788429</v>
      </c>
    </row>
    <row r="157" spans="1:10" ht="85" customHeight="1" x14ac:dyDescent="0.3">
      <c r="A157" s="249"/>
      <c r="B157" s="76">
        <f t="shared" si="29"/>
        <v>137</v>
      </c>
      <c r="C157" s="8" t="s">
        <v>195</v>
      </c>
      <c r="D157" s="253" t="s">
        <v>192</v>
      </c>
      <c r="E157" s="117">
        <v>38.89</v>
      </c>
      <c r="F157" s="130"/>
      <c r="G157" s="130"/>
      <c r="H157" s="160">
        <f t="shared" si="26"/>
        <v>1099.0532711600961</v>
      </c>
      <c r="I157" s="161">
        <f t="shared" si="27"/>
        <v>13.002340354396523</v>
      </c>
      <c r="J157" s="161">
        <f t="shared" si="28"/>
        <v>14.06509945750452</v>
      </c>
    </row>
    <row r="158" spans="1:10" ht="67" customHeight="1" x14ac:dyDescent="0.3">
      <c r="A158" s="249"/>
      <c r="B158" s="76">
        <f t="shared" si="29"/>
        <v>138</v>
      </c>
      <c r="C158" s="23" t="s">
        <v>196</v>
      </c>
      <c r="D158" s="253" t="s">
        <v>192</v>
      </c>
      <c r="E158" s="117">
        <v>38.89</v>
      </c>
      <c r="F158" s="130"/>
      <c r="G158" s="130"/>
      <c r="H158" s="160"/>
      <c r="I158" s="161"/>
      <c r="J158" s="161"/>
    </row>
    <row r="159" spans="1:10" ht="15.5" x14ac:dyDescent="0.3">
      <c r="A159" s="249"/>
      <c r="B159" s="76">
        <f t="shared" si="29"/>
        <v>139</v>
      </c>
      <c r="C159" s="23" t="s">
        <v>197</v>
      </c>
      <c r="D159" s="91" t="s">
        <v>192</v>
      </c>
      <c r="E159" s="117">
        <v>16.190000000000001</v>
      </c>
      <c r="F159" s="130"/>
      <c r="G159" s="130"/>
      <c r="H159" s="160"/>
      <c r="I159" s="161"/>
      <c r="J159" s="161"/>
    </row>
    <row r="160" spans="1:10" ht="15.5" x14ac:dyDescent="0.3">
      <c r="A160" s="249"/>
      <c r="B160" s="76">
        <f t="shared" si="29"/>
        <v>140</v>
      </c>
      <c r="C160" s="141" t="s">
        <v>223</v>
      </c>
      <c r="D160" s="142" t="s">
        <v>192</v>
      </c>
      <c r="E160" s="117">
        <v>39.229999999999997</v>
      </c>
      <c r="F160" s="130"/>
      <c r="G160" s="130"/>
      <c r="H160" s="160"/>
      <c r="I160" s="161"/>
      <c r="J160" s="161"/>
    </row>
    <row r="161" spans="1:10" ht="31.25" customHeight="1" x14ac:dyDescent="0.3">
      <c r="A161" s="249"/>
      <c r="B161" s="76">
        <f t="shared" si="29"/>
        <v>141</v>
      </c>
      <c r="C161" s="143" t="s">
        <v>224</v>
      </c>
      <c r="D161" s="142" t="s">
        <v>192</v>
      </c>
      <c r="E161" s="117">
        <v>26.16</v>
      </c>
      <c r="F161" s="130"/>
      <c r="G161" s="130"/>
      <c r="H161" s="160"/>
      <c r="I161" s="161"/>
      <c r="J161" s="161"/>
    </row>
    <row r="162" spans="1:10" ht="22.5" customHeight="1" x14ac:dyDescent="0.3">
      <c r="A162" s="249"/>
      <c r="B162" s="76"/>
      <c r="C162" s="74" t="s">
        <v>198</v>
      </c>
      <c r="D162" s="75"/>
      <c r="E162" s="132"/>
      <c r="F162" s="130"/>
      <c r="G162" s="130"/>
      <c r="H162" s="160"/>
      <c r="I162" s="161"/>
      <c r="J162" s="161"/>
    </row>
    <row r="163" spans="1:10" ht="26.5" customHeight="1" x14ac:dyDescent="0.3">
      <c r="A163" s="249"/>
      <c r="B163" s="76">
        <f>B161+1</f>
        <v>142</v>
      </c>
      <c r="C163" s="23" t="s">
        <v>199</v>
      </c>
      <c r="D163" s="133" t="s">
        <v>9</v>
      </c>
      <c r="E163" s="105">
        <v>2.75</v>
      </c>
      <c r="F163" s="130"/>
      <c r="G163" s="130"/>
      <c r="H163" s="160">
        <f t="shared" ref="H163:H170" si="30">E163/$H$9</f>
        <v>77.716546559276523</v>
      </c>
      <c r="I163" s="161">
        <f t="shared" ref="I163:I170" si="31">E163/$I$9</f>
        <v>0.91942494149114007</v>
      </c>
      <c r="J163" s="161">
        <f t="shared" ref="J163:J170" si="32">E163/$J$9</f>
        <v>0.99457504520795659</v>
      </c>
    </row>
    <row r="164" spans="1:10" ht="31" x14ac:dyDescent="0.3">
      <c r="A164" s="249"/>
      <c r="B164" s="189">
        <f>B163+1</f>
        <v>143</v>
      </c>
      <c r="C164" s="23" t="s">
        <v>200</v>
      </c>
      <c r="D164" s="133" t="s">
        <v>9</v>
      </c>
      <c r="E164" s="105">
        <v>9.44</v>
      </c>
      <c r="F164" s="130"/>
      <c r="G164" s="130"/>
      <c r="H164" s="160">
        <f t="shared" si="30"/>
        <v>266.77970891620743</v>
      </c>
      <c r="I164" s="161">
        <f t="shared" si="31"/>
        <v>3.1561350718823133</v>
      </c>
      <c r="J164" s="161">
        <f t="shared" si="32"/>
        <v>3.4141048824593123</v>
      </c>
    </row>
    <row r="165" spans="1:10" ht="31" x14ac:dyDescent="0.3">
      <c r="A165" s="249"/>
      <c r="B165" s="189">
        <f t="shared" ref="B165:B177" si="33">B164+1</f>
        <v>144</v>
      </c>
      <c r="C165" s="23" t="s">
        <v>201</v>
      </c>
      <c r="D165" s="133" t="s">
        <v>9</v>
      </c>
      <c r="E165" s="105">
        <v>14.16</v>
      </c>
      <c r="F165" s="130"/>
      <c r="G165" s="130"/>
      <c r="H165" s="160">
        <f t="shared" si="30"/>
        <v>400.16956337431117</v>
      </c>
      <c r="I165" s="161">
        <f t="shared" si="31"/>
        <v>4.7342026078234705</v>
      </c>
      <c r="J165" s="161">
        <f t="shared" si="32"/>
        <v>5.1211573236889691</v>
      </c>
    </row>
    <row r="166" spans="1:10" ht="31" x14ac:dyDescent="0.3">
      <c r="A166" s="249"/>
      <c r="B166" s="189">
        <f t="shared" si="33"/>
        <v>145</v>
      </c>
      <c r="C166" s="23" t="s">
        <v>202</v>
      </c>
      <c r="D166" s="133" t="s">
        <v>9</v>
      </c>
      <c r="E166" s="105">
        <v>26.73</v>
      </c>
      <c r="F166" s="130"/>
      <c r="G166" s="130"/>
      <c r="H166" s="160">
        <f t="shared" si="30"/>
        <v>755.40483255616789</v>
      </c>
      <c r="I166" s="161">
        <f t="shared" si="31"/>
        <v>8.9368104312938819</v>
      </c>
      <c r="J166" s="161">
        <f t="shared" si="32"/>
        <v>9.6672694394213377</v>
      </c>
    </row>
    <row r="167" spans="1:10" ht="15.5" x14ac:dyDescent="0.3">
      <c r="A167" s="249"/>
      <c r="B167" s="189">
        <f t="shared" si="33"/>
        <v>146</v>
      </c>
      <c r="C167" s="23" t="s">
        <v>203</v>
      </c>
      <c r="D167" s="134" t="s">
        <v>9</v>
      </c>
      <c r="E167" s="105">
        <v>2.2999999999999998</v>
      </c>
      <c r="F167" s="130"/>
      <c r="G167" s="130"/>
      <c r="H167" s="160">
        <f t="shared" si="30"/>
        <v>64.99929348594037</v>
      </c>
      <c r="I167" s="161">
        <f t="shared" si="31"/>
        <v>0.76897358742895339</v>
      </c>
      <c r="J167" s="161">
        <f t="shared" si="32"/>
        <v>0.83182640144665454</v>
      </c>
    </row>
    <row r="168" spans="1:10" ht="31" x14ac:dyDescent="0.3">
      <c r="A168" s="249"/>
      <c r="B168" s="189">
        <f t="shared" si="33"/>
        <v>147</v>
      </c>
      <c r="C168" s="23" t="s">
        <v>204</v>
      </c>
      <c r="D168" s="133" t="s">
        <v>9</v>
      </c>
      <c r="E168" s="105">
        <v>4.93</v>
      </c>
      <c r="F168" s="130"/>
      <c r="G168" s="130"/>
      <c r="H168" s="160">
        <f t="shared" si="30"/>
        <v>139.32457255899391</v>
      </c>
      <c r="I168" s="161">
        <f t="shared" si="31"/>
        <v>1.6482781678368437</v>
      </c>
      <c r="J168" s="161">
        <f t="shared" si="32"/>
        <v>1.7830018083182639</v>
      </c>
    </row>
    <row r="169" spans="1:10" ht="24" customHeight="1" x14ac:dyDescent="0.3">
      <c r="A169" s="249"/>
      <c r="B169" s="189">
        <f t="shared" si="33"/>
        <v>148</v>
      </c>
      <c r="C169" s="23" t="s">
        <v>205</v>
      </c>
      <c r="D169" s="134" t="s">
        <v>9</v>
      </c>
      <c r="E169" s="105">
        <v>2.2999999999999998</v>
      </c>
      <c r="F169" s="130"/>
      <c r="G169" s="130"/>
      <c r="H169" s="160">
        <f t="shared" si="30"/>
        <v>64.99929348594037</v>
      </c>
      <c r="I169" s="161">
        <f t="shared" si="31"/>
        <v>0.76897358742895339</v>
      </c>
      <c r="J169" s="161">
        <f t="shared" si="32"/>
        <v>0.83182640144665454</v>
      </c>
    </row>
    <row r="170" spans="1:10" ht="23.5" customHeight="1" x14ac:dyDescent="0.3">
      <c r="A170" s="249"/>
      <c r="B170" s="189">
        <f t="shared" si="33"/>
        <v>149</v>
      </c>
      <c r="C170" s="23" t="s">
        <v>206</v>
      </c>
      <c r="D170" s="134" t="s">
        <v>9</v>
      </c>
      <c r="E170" s="105">
        <v>25.21</v>
      </c>
      <c r="F170" s="130"/>
      <c r="G170" s="130"/>
      <c r="H170" s="160">
        <f t="shared" si="30"/>
        <v>712.44877773067685</v>
      </c>
      <c r="I170" s="161">
        <f t="shared" si="31"/>
        <v>8.4286191909060513</v>
      </c>
      <c r="J170" s="161">
        <f t="shared" si="32"/>
        <v>9.1175406871609397</v>
      </c>
    </row>
    <row r="171" spans="1:10" ht="15.5" x14ac:dyDescent="0.3">
      <c r="A171" s="249"/>
      <c r="B171" s="189"/>
      <c r="C171" s="78" t="s">
        <v>207</v>
      </c>
      <c r="D171" s="114"/>
      <c r="E171" s="105"/>
      <c r="F171" s="130"/>
      <c r="G171" s="130"/>
      <c r="H171" s="160"/>
      <c r="I171" s="161"/>
      <c r="J171" s="161"/>
    </row>
    <row r="172" spans="1:10" ht="15.5" x14ac:dyDescent="0.3">
      <c r="A172" s="249"/>
      <c r="B172" s="184">
        <f>B170+1</f>
        <v>150</v>
      </c>
      <c r="C172" s="115" t="s">
        <v>208</v>
      </c>
      <c r="D172" s="134" t="s">
        <v>9</v>
      </c>
      <c r="E172" s="105">
        <v>6.58</v>
      </c>
      <c r="F172" s="130"/>
      <c r="G172" s="130"/>
      <c r="H172" s="160">
        <f t="shared" ref="H172:H177" si="34">E172/$H$9</f>
        <v>185.95450049455985</v>
      </c>
      <c r="I172" s="161">
        <f t="shared" ref="I172:I177" si="35">E172/$I$9</f>
        <v>2.1999331327315277</v>
      </c>
      <c r="J172" s="161">
        <f t="shared" ref="J172:J177" si="36">E172/$J$9</f>
        <v>2.3797468354430378</v>
      </c>
    </row>
    <row r="173" spans="1:10" ht="15.5" x14ac:dyDescent="0.3">
      <c r="A173" s="249"/>
      <c r="B173" s="184">
        <f t="shared" si="33"/>
        <v>151</v>
      </c>
      <c r="C173" s="115" t="s">
        <v>209</v>
      </c>
      <c r="D173" s="134" t="s">
        <v>9</v>
      </c>
      <c r="E173" s="105">
        <v>3.29</v>
      </c>
      <c r="F173" s="130"/>
      <c r="G173" s="130"/>
      <c r="H173" s="160">
        <f t="shared" si="34"/>
        <v>92.977250247279926</v>
      </c>
      <c r="I173" s="161">
        <f t="shared" si="35"/>
        <v>1.0999665663657638</v>
      </c>
      <c r="J173" s="161">
        <f t="shared" si="36"/>
        <v>1.1898734177215189</v>
      </c>
    </row>
    <row r="174" spans="1:10" ht="15.5" x14ac:dyDescent="0.3">
      <c r="A174" s="249"/>
      <c r="B174" s="184">
        <f t="shared" si="33"/>
        <v>152</v>
      </c>
      <c r="C174" s="115" t="s">
        <v>210</v>
      </c>
      <c r="D174" s="134" t="s">
        <v>9</v>
      </c>
      <c r="E174" s="105">
        <v>19.73</v>
      </c>
      <c r="F174" s="130"/>
      <c r="G174" s="130"/>
      <c r="H174" s="160">
        <f t="shared" si="34"/>
        <v>557.58089585982759</v>
      </c>
      <c r="I174" s="161">
        <f t="shared" si="35"/>
        <v>6.5964560347709797</v>
      </c>
      <c r="J174" s="161">
        <f t="shared" si="36"/>
        <v>7.1356238698010852</v>
      </c>
    </row>
    <row r="175" spans="1:10" ht="15.5" x14ac:dyDescent="0.3">
      <c r="A175" s="249"/>
      <c r="B175" s="184">
        <f t="shared" si="33"/>
        <v>153</v>
      </c>
      <c r="C175" s="115" t="s">
        <v>211</v>
      </c>
      <c r="D175" s="134" t="s">
        <v>9</v>
      </c>
      <c r="E175" s="105">
        <v>3.29</v>
      </c>
      <c r="F175" s="130"/>
      <c r="G175" s="130"/>
      <c r="H175" s="160">
        <f t="shared" si="34"/>
        <v>92.977250247279926</v>
      </c>
      <c r="I175" s="161">
        <f t="shared" si="35"/>
        <v>1.0999665663657638</v>
      </c>
      <c r="J175" s="161">
        <f t="shared" si="36"/>
        <v>1.1898734177215189</v>
      </c>
    </row>
    <row r="176" spans="1:10" ht="15.5" x14ac:dyDescent="0.3">
      <c r="A176" s="249"/>
      <c r="B176" s="184">
        <f t="shared" si="33"/>
        <v>154</v>
      </c>
      <c r="C176" s="115" t="s">
        <v>212</v>
      </c>
      <c r="D176" s="134" t="s">
        <v>9</v>
      </c>
      <c r="E176" s="105">
        <v>3.29</v>
      </c>
      <c r="F176" s="130"/>
      <c r="G176" s="130"/>
      <c r="H176" s="160">
        <f t="shared" si="34"/>
        <v>92.977250247279926</v>
      </c>
      <c r="I176" s="161">
        <f t="shared" si="35"/>
        <v>1.0999665663657638</v>
      </c>
      <c r="J176" s="161">
        <f t="shared" si="36"/>
        <v>1.1898734177215189</v>
      </c>
    </row>
    <row r="177" spans="1:10" ht="25" customHeight="1" x14ac:dyDescent="0.3">
      <c r="A177" s="249"/>
      <c r="B177" s="184">
        <f t="shared" si="33"/>
        <v>155</v>
      </c>
      <c r="C177" s="115" t="s">
        <v>213</v>
      </c>
      <c r="D177" s="134" t="s">
        <v>9</v>
      </c>
      <c r="E177" s="105">
        <v>1.31</v>
      </c>
      <c r="F177" s="130"/>
      <c r="G177" s="130"/>
      <c r="H177" s="160">
        <f t="shared" si="34"/>
        <v>37.021336724600822</v>
      </c>
      <c r="I177" s="161">
        <f t="shared" si="35"/>
        <v>0.4379806084921431</v>
      </c>
      <c r="J177" s="161">
        <f t="shared" si="36"/>
        <v>0.47377938517179025</v>
      </c>
    </row>
    <row r="178" spans="1:10" ht="21" x14ac:dyDescent="0.3">
      <c r="A178" s="249"/>
      <c r="B178" s="221">
        <v>205</v>
      </c>
      <c r="C178" s="145" t="s">
        <v>188</v>
      </c>
      <c r="D178" s="93" t="s">
        <v>154</v>
      </c>
      <c r="E178" s="117">
        <v>2.64</v>
      </c>
      <c r="F178" s="107">
        <v>1.76</v>
      </c>
      <c r="G178" s="107">
        <f>E178+F178</f>
        <v>4.4000000000000004</v>
      </c>
      <c r="H178" s="160">
        <f t="shared" ref="H178" si="37">G178/$H$9</f>
        <v>124.34647449484245</v>
      </c>
      <c r="I178" s="161">
        <f t="shared" ref="I178" si="38">G178/$I$9</f>
        <v>1.4710799063858242</v>
      </c>
      <c r="J178" s="161">
        <f>G178/$J$9</f>
        <v>1.5913200723327305</v>
      </c>
    </row>
    <row r="179" spans="1:10" ht="28.5" x14ac:dyDescent="0.3">
      <c r="A179" s="249"/>
      <c r="B179" s="222">
        <v>206</v>
      </c>
      <c r="C179" s="251" t="s">
        <v>227</v>
      </c>
      <c r="D179" s="93" t="s">
        <v>154</v>
      </c>
      <c r="E179" s="117">
        <v>6.01</v>
      </c>
      <c r="F179" s="107">
        <v>4.54</v>
      </c>
      <c r="G179" s="107">
        <f>E179+F179</f>
        <v>10.55</v>
      </c>
      <c r="H179" s="160">
        <f t="shared" ref="H179" si="39">G179/$H$9</f>
        <v>298.14893316376998</v>
      </c>
      <c r="I179" s="161">
        <f t="shared" ref="I179" si="40">G179/$I$9</f>
        <v>3.5272484119023737</v>
      </c>
      <c r="J179" s="161">
        <f>G179/$J$9</f>
        <v>3.8155515370705246</v>
      </c>
    </row>
    <row r="180" spans="1:10" ht="15.5" x14ac:dyDescent="0.3">
      <c r="A180" s="249"/>
      <c r="B180" s="76"/>
      <c r="C180" s="178" t="s">
        <v>277</v>
      </c>
      <c r="D180" s="93"/>
      <c r="E180" s="117"/>
      <c r="F180" s="130"/>
      <c r="G180" s="130"/>
      <c r="H180" s="160"/>
      <c r="I180" s="161"/>
      <c r="J180" s="161"/>
    </row>
    <row r="181" spans="1:10" ht="18" customHeight="1" x14ac:dyDescent="0.3">
      <c r="A181" s="249"/>
      <c r="B181" s="76"/>
      <c r="C181" s="178" t="s">
        <v>198</v>
      </c>
      <c r="D181" s="177"/>
      <c r="E181" s="179"/>
      <c r="F181" s="189"/>
      <c r="G181" s="189"/>
      <c r="H181" s="160"/>
      <c r="I181" s="161"/>
      <c r="J181" s="161"/>
    </row>
    <row r="182" spans="1:10" ht="30" customHeight="1" x14ac:dyDescent="0.3">
      <c r="A182" s="249"/>
      <c r="B182" s="76">
        <v>207</v>
      </c>
      <c r="C182" s="76" t="s">
        <v>241</v>
      </c>
      <c r="D182" s="180" t="s">
        <v>242</v>
      </c>
      <c r="E182" s="126">
        <v>5.46</v>
      </c>
      <c r="F182" s="189">
        <v>0.22</v>
      </c>
      <c r="G182" s="189">
        <f t="shared" ref="G182:G205" si="41">F182+E182</f>
        <v>5.68</v>
      </c>
      <c r="H182" s="160">
        <f t="shared" ref="H182:H205" si="42">G182/$H$9</f>
        <v>160.51999434788752</v>
      </c>
      <c r="I182" s="161">
        <f t="shared" ref="I182:I204" si="43">G182/$I$9</f>
        <v>1.8990304246071545</v>
      </c>
      <c r="J182" s="161">
        <f>G182/$J$9</f>
        <v>2.0542495479204339</v>
      </c>
    </row>
    <row r="183" spans="1:10" ht="30" customHeight="1" x14ac:dyDescent="0.3">
      <c r="A183" s="249"/>
      <c r="B183" s="76">
        <f>B182+1</f>
        <v>208</v>
      </c>
      <c r="C183" s="76" t="s">
        <v>243</v>
      </c>
      <c r="D183" s="180" t="s">
        <v>242</v>
      </c>
      <c r="E183" s="126">
        <v>14.53</v>
      </c>
      <c r="F183" s="189">
        <v>0.38</v>
      </c>
      <c r="G183" s="189">
        <f t="shared" si="41"/>
        <v>14.91</v>
      </c>
      <c r="H183" s="160">
        <f t="shared" si="42"/>
        <v>421.36498516320478</v>
      </c>
      <c r="I183" s="161">
        <f t="shared" si="43"/>
        <v>4.9849548645937816</v>
      </c>
      <c r="J183" s="161">
        <f t="shared" ref="J183:J204" si="44">G183/$J$9</f>
        <v>5.3924050632911387</v>
      </c>
    </row>
    <row r="184" spans="1:10" ht="30" customHeight="1" x14ac:dyDescent="0.3">
      <c r="A184" s="249"/>
      <c r="B184" s="76">
        <f>B183+1</f>
        <v>209</v>
      </c>
      <c r="C184" s="76" t="s">
        <v>244</v>
      </c>
      <c r="D184" s="180" t="s">
        <v>242</v>
      </c>
      <c r="E184" s="126">
        <v>27.26</v>
      </c>
      <c r="F184" s="189">
        <v>0.61</v>
      </c>
      <c r="G184" s="189">
        <f t="shared" si="41"/>
        <v>27.87</v>
      </c>
      <c r="H184" s="160">
        <f t="shared" si="42"/>
        <v>787.62187367528622</v>
      </c>
      <c r="I184" s="161">
        <f t="shared" si="43"/>
        <v>9.3179538615847548</v>
      </c>
      <c r="J184" s="161">
        <f t="shared" si="44"/>
        <v>10.079566003616636</v>
      </c>
    </row>
    <row r="185" spans="1:10" ht="30" customHeight="1" x14ac:dyDescent="0.3">
      <c r="A185" s="249"/>
      <c r="B185" s="76">
        <f t="shared" ref="B185:B204" si="45">B184+1</f>
        <v>210</v>
      </c>
      <c r="C185" s="76" t="s">
        <v>245</v>
      </c>
      <c r="D185" s="180" t="s">
        <v>242</v>
      </c>
      <c r="E185" s="126">
        <v>13.62</v>
      </c>
      <c r="F185" s="189">
        <v>2.5499999999999998</v>
      </c>
      <c r="G185" s="252">
        <f t="shared" si="41"/>
        <v>16.169999999999998</v>
      </c>
      <c r="H185" s="160">
        <f t="shared" si="42"/>
        <v>456.97329376854594</v>
      </c>
      <c r="I185" s="161">
        <f t="shared" si="43"/>
        <v>5.4062186559679031</v>
      </c>
      <c r="J185" s="161">
        <f t="shared" si="44"/>
        <v>5.848101265822784</v>
      </c>
    </row>
    <row r="186" spans="1:10" ht="30" customHeight="1" x14ac:dyDescent="0.3">
      <c r="A186" s="249"/>
      <c r="B186" s="76">
        <f t="shared" si="45"/>
        <v>211</v>
      </c>
      <c r="C186" s="76" t="s">
        <v>246</v>
      </c>
      <c r="D186" s="180" t="s">
        <v>242</v>
      </c>
      <c r="E186" s="126">
        <v>22.71</v>
      </c>
      <c r="F186" s="189">
        <v>1.69</v>
      </c>
      <c r="G186" s="189">
        <f t="shared" si="41"/>
        <v>24.400000000000002</v>
      </c>
      <c r="H186" s="160">
        <f t="shared" si="42"/>
        <v>689.55772219867185</v>
      </c>
      <c r="I186" s="161">
        <f t="shared" si="43"/>
        <v>8.1578067535941159</v>
      </c>
      <c r="J186" s="161">
        <f t="shared" si="44"/>
        <v>8.8245931283905978</v>
      </c>
    </row>
    <row r="187" spans="1:10" ht="30" customHeight="1" x14ac:dyDescent="0.3">
      <c r="A187" s="249"/>
      <c r="B187" s="76">
        <f t="shared" si="45"/>
        <v>212</v>
      </c>
      <c r="C187" s="229" t="s">
        <v>247</v>
      </c>
      <c r="D187" s="230" t="s">
        <v>242</v>
      </c>
      <c r="E187" s="126">
        <v>22.71</v>
      </c>
      <c r="F187" s="189">
        <v>0.16</v>
      </c>
      <c r="G187" s="189">
        <f t="shared" si="41"/>
        <v>22.87</v>
      </c>
      <c r="H187" s="160">
        <f t="shared" si="42"/>
        <v>646.31906174932885</v>
      </c>
      <c r="I187" s="161">
        <f t="shared" si="43"/>
        <v>7.6462721497826811</v>
      </c>
      <c r="J187" s="161">
        <f t="shared" si="44"/>
        <v>8.2712477396021704</v>
      </c>
    </row>
    <row r="188" spans="1:10" ht="30" customHeight="1" x14ac:dyDescent="0.3">
      <c r="A188" s="249"/>
      <c r="B188" s="76">
        <f t="shared" si="45"/>
        <v>213</v>
      </c>
      <c r="C188" s="229" t="s">
        <v>248</v>
      </c>
      <c r="D188" s="230" t="s">
        <v>242</v>
      </c>
      <c r="E188" s="126">
        <v>23.62</v>
      </c>
      <c r="F188" s="189">
        <v>0.15</v>
      </c>
      <c r="G188" s="189">
        <f t="shared" si="41"/>
        <v>23.77</v>
      </c>
      <c r="H188" s="160">
        <f t="shared" si="42"/>
        <v>671.75356789600107</v>
      </c>
      <c r="I188" s="161">
        <f t="shared" si="43"/>
        <v>7.9471748579070542</v>
      </c>
      <c r="J188" s="161">
        <f t="shared" si="44"/>
        <v>8.5967450271247738</v>
      </c>
    </row>
    <row r="189" spans="1:10" ht="30" customHeight="1" x14ac:dyDescent="0.3">
      <c r="A189" s="249"/>
      <c r="B189" s="76">
        <f t="shared" si="45"/>
        <v>214</v>
      </c>
      <c r="C189" s="231" t="s">
        <v>249</v>
      </c>
      <c r="D189" s="230" t="s">
        <v>242</v>
      </c>
      <c r="E189" s="126">
        <v>13.62</v>
      </c>
      <c r="F189" s="189">
        <v>4.04</v>
      </c>
      <c r="G189" s="189">
        <f t="shared" si="41"/>
        <v>17.66</v>
      </c>
      <c r="H189" s="160">
        <f t="shared" si="42"/>
        <v>499.08153172248126</v>
      </c>
      <c r="I189" s="161">
        <f t="shared" si="43"/>
        <v>5.9043798060849211</v>
      </c>
      <c r="J189" s="161">
        <f t="shared" si="44"/>
        <v>6.3869801084990954</v>
      </c>
    </row>
    <row r="190" spans="1:10" ht="30" customHeight="1" x14ac:dyDescent="0.3">
      <c r="A190" s="249"/>
      <c r="B190" s="76">
        <f t="shared" si="45"/>
        <v>215</v>
      </c>
      <c r="C190" s="229" t="s">
        <v>250</v>
      </c>
      <c r="D190" s="230" t="s">
        <v>242</v>
      </c>
      <c r="E190" s="126">
        <v>4.55</v>
      </c>
      <c r="F190" s="189">
        <v>0.15</v>
      </c>
      <c r="G190" s="252">
        <f t="shared" si="41"/>
        <v>4.7</v>
      </c>
      <c r="H190" s="160">
        <f t="shared" si="42"/>
        <v>132.8246432103999</v>
      </c>
      <c r="I190" s="161">
        <f t="shared" si="43"/>
        <v>1.5713808090939485</v>
      </c>
      <c r="J190" s="161">
        <f t="shared" si="44"/>
        <v>1.6998191681735986</v>
      </c>
    </row>
    <row r="191" spans="1:10" ht="30" customHeight="1" x14ac:dyDescent="0.3">
      <c r="A191" s="249"/>
      <c r="B191" s="76">
        <f t="shared" si="45"/>
        <v>216</v>
      </c>
      <c r="C191" s="232" t="s">
        <v>251</v>
      </c>
      <c r="D191" s="230" t="s">
        <v>242</v>
      </c>
      <c r="E191" s="126">
        <v>18.170000000000002</v>
      </c>
      <c r="F191" s="189">
        <v>1.48</v>
      </c>
      <c r="G191" s="189">
        <f t="shared" si="41"/>
        <v>19.650000000000002</v>
      </c>
      <c r="H191" s="160">
        <f t="shared" si="42"/>
        <v>555.32005086901233</v>
      </c>
      <c r="I191" s="161">
        <f t="shared" si="43"/>
        <v>6.5697091273821471</v>
      </c>
      <c r="J191" s="161">
        <f t="shared" si="44"/>
        <v>7.106690777576854</v>
      </c>
    </row>
    <row r="192" spans="1:10" ht="30" customHeight="1" x14ac:dyDescent="0.3">
      <c r="A192" s="249"/>
      <c r="B192" s="76">
        <f t="shared" si="45"/>
        <v>217</v>
      </c>
      <c r="C192" s="233" t="s">
        <v>252</v>
      </c>
      <c r="D192" s="230" t="s">
        <v>242</v>
      </c>
      <c r="E192" s="126">
        <v>7.25</v>
      </c>
      <c r="F192" s="189">
        <v>0.17</v>
      </c>
      <c r="G192" s="189">
        <f t="shared" si="41"/>
        <v>7.42</v>
      </c>
      <c r="H192" s="160">
        <f t="shared" si="42"/>
        <v>209.69337289812069</v>
      </c>
      <c r="I192" s="161">
        <f t="shared" si="43"/>
        <v>2.4807756603142761</v>
      </c>
      <c r="J192" s="161">
        <f t="shared" si="44"/>
        <v>2.683544303797468</v>
      </c>
    </row>
    <row r="193" spans="1:10" ht="30" customHeight="1" x14ac:dyDescent="0.3">
      <c r="A193" s="249"/>
      <c r="B193" s="76">
        <f t="shared" si="45"/>
        <v>218</v>
      </c>
      <c r="C193" s="229" t="s">
        <v>253</v>
      </c>
      <c r="D193" s="230" t="s">
        <v>242</v>
      </c>
      <c r="E193" s="126">
        <v>13.62</v>
      </c>
      <c r="F193" s="189">
        <v>1.02</v>
      </c>
      <c r="G193" s="189">
        <f t="shared" si="41"/>
        <v>14.639999999999999</v>
      </c>
      <c r="H193" s="160">
        <f t="shared" si="42"/>
        <v>413.734633319203</v>
      </c>
      <c r="I193" s="161">
        <f t="shared" si="43"/>
        <v>4.8946840521564692</v>
      </c>
      <c r="J193" s="161">
        <f t="shared" si="44"/>
        <v>5.2947558770343575</v>
      </c>
    </row>
    <row r="194" spans="1:10" ht="30" customHeight="1" x14ac:dyDescent="0.3">
      <c r="A194" s="249"/>
      <c r="B194" s="76">
        <f t="shared" si="45"/>
        <v>219</v>
      </c>
      <c r="C194" s="229" t="s">
        <v>254</v>
      </c>
      <c r="D194" s="230" t="s">
        <v>242</v>
      </c>
      <c r="E194" s="126">
        <v>31.81</v>
      </c>
      <c r="F194" s="252">
        <v>0.71</v>
      </c>
      <c r="G194" s="189">
        <f t="shared" si="41"/>
        <v>32.519999999999996</v>
      </c>
      <c r="H194" s="160">
        <f t="shared" si="42"/>
        <v>919.03348876642633</v>
      </c>
      <c r="I194" s="161">
        <f t="shared" si="43"/>
        <v>10.87261785356068</v>
      </c>
      <c r="J194" s="161">
        <f t="shared" si="44"/>
        <v>11.761301989150088</v>
      </c>
    </row>
    <row r="195" spans="1:10" ht="30" customHeight="1" x14ac:dyDescent="0.3">
      <c r="A195" s="249"/>
      <c r="B195" s="76">
        <f t="shared" si="45"/>
        <v>220</v>
      </c>
      <c r="C195" s="233" t="s">
        <v>255</v>
      </c>
      <c r="D195" s="230" t="s">
        <v>242</v>
      </c>
      <c r="E195" s="126">
        <v>9.07</v>
      </c>
      <c r="F195" s="252">
        <v>0.72</v>
      </c>
      <c r="G195" s="189">
        <f t="shared" si="41"/>
        <v>9.7900000000000009</v>
      </c>
      <c r="H195" s="160">
        <f t="shared" si="42"/>
        <v>276.67090575102446</v>
      </c>
      <c r="I195" s="161">
        <f t="shared" si="43"/>
        <v>3.2731527917084589</v>
      </c>
      <c r="J195" s="161">
        <f t="shared" si="44"/>
        <v>3.5406871609403257</v>
      </c>
    </row>
    <row r="196" spans="1:10" ht="31" customHeight="1" x14ac:dyDescent="0.3">
      <c r="A196" s="249"/>
      <c r="B196" s="76">
        <f t="shared" si="45"/>
        <v>221</v>
      </c>
      <c r="C196" s="229" t="s">
        <v>256</v>
      </c>
      <c r="D196" s="230" t="s">
        <v>242</v>
      </c>
      <c r="E196" s="126">
        <v>18.170000000000002</v>
      </c>
      <c r="F196" s="252">
        <v>1.34</v>
      </c>
      <c r="G196" s="189">
        <f t="shared" si="41"/>
        <v>19.510000000000002</v>
      </c>
      <c r="H196" s="160">
        <f t="shared" si="42"/>
        <v>551.36357213508552</v>
      </c>
      <c r="I196" s="161">
        <f t="shared" si="43"/>
        <v>6.5229020394516883</v>
      </c>
      <c r="J196" s="161">
        <f t="shared" si="44"/>
        <v>7.0560578661844486</v>
      </c>
    </row>
    <row r="197" spans="1:10" ht="31" customHeight="1" x14ac:dyDescent="0.3">
      <c r="A197" s="249"/>
      <c r="B197" s="76">
        <f t="shared" si="45"/>
        <v>222</v>
      </c>
      <c r="C197" s="229" t="s">
        <v>257</v>
      </c>
      <c r="D197" s="230" t="s">
        <v>242</v>
      </c>
      <c r="E197" s="126">
        <v>18.170000000000002</v>
      </c>
      <c r="F197" s="252">
        <v>1.38</v>
      </c>
      <c r="G197" s="189">
        <f t="shared" si="41"/>
        <v>19.55</v>
      </c>
      <c r="H197" s="160">
        <f t="shared" si="42"/>
        <v>552.49399463049315</v>
      </c>
      <c r="I197" s="161">
        <f t="shared" si="43"/>
        <v>6.5362754931461051</v>
      </c>
      <c r="J197" s="161">
        <f t="shared" si="44"/>
        <v>7.0705244122965638</v>
      </c>
    </row>
    <row r="198" spans="1:10" ht="31" customHeight="1" x14ac:dyDescent="0.3">
      <c r="A198" s="249"/>
      <c r="B198" s="76">
        <f t="shared" si="45"/>
        <v>223</v>
      </c>
      <c r="C198" s="229" t="s">
        <v>258</v>
      </c>
      <c r="D198" s="230" t="s">
        <v>242</v>
      </c>
      <c r="E198" s="126">
        <v>4.55</v>
      </c>
      <c r="F198" s="252">
        <v>2.2999999999999998</v>
      </c>
      <c r="G198" s="189">
        <f t="shared" si="41"/>
        <v>6.85</v>
      </c>
      <c r="H198" s="160">
        <f t="shared" si="42"/>
        <v>193.58485233856152</v>
      </c>
      <c r="I198" s="161">
        <f t="shared" si="43"/>
        <v>2.2902039451688396</v>
      </c>
      <c r="J198" s="161">
        <f t="shared" si="44"/>
        <v>2.477396021699819</v>
      </c>
    </row>
    <row r="199" spans="1:10" ht="31" customHeight="1" x14ac:dyDescent="0.3">
      <c r="A199" s="249"/>
      <c r="B199" s="76">
        <f t="shared" si="45"/>
        <v>224</v>
      </c>
      <c r="C199" s="229" t="s">
        <v>259</v>
      </c>
      <c r="D199" s="230" t="s">
        <v>242</v>
      </c>
      <c r="E199" s="126">
        <v>13.62</v>
      </c>
      <c r="F199" s="252">
        <v>0.82</v>
      </c>
      <c r="G199" s="189">
        <f t="shared" si="41"/>
        <v>14.44</v>
      </c>
      <c r="H199" s="160">
        <f t="shared" si="42"/>
        <v>408.08252084216474</v>
      </c>
      <c r="I199" s="161">
        <f t="shared" si="43"/>
        <v>4.8278167836843862</v>
      </c>
      <c r="J199" s="161">
        <f t="shared" si="44"/>
        <v>5.2224231464737789</v>
      </c>
    </row>
    <row r="200" spans="1:10" ht="31" customHeight="1" x14ac:dyDescent="0.3">
      <c r="A200" s="249"/>
      <c r="B200" s="76">
        <f t="shared" si="45"/>
        <v>225</v>
      </c>
      <c r="C200" s="229" t="s">
        <v>260</v>
      </c>
      <c r="D200" s="230" t="s">
        <v>242</v>
      </c>
      <c r="E200" s="126">
        <v>13.62</v>
      </c>
      <c r="F200" s="252">
        <v>1.67</v>
      </c>
      <c r="G200" s="189">
        <f t="shared" si="41"/>
        <v>15.29</v>
      </c>
      <c r="H200" s="160">
        <f t="shared" si="42"/>
        <v>432.10399886957748</v>
      </c>
      <c r="I200" s="161">
        <f t="shared" si="43"/>
        <v>5.1120026746907383</v>
      </c>
      <c r="J200" s="161">
        <f t="shared" si="44"/>
        <v>5.5298372513562377</v>
      </c>
    </row>
    <row r="201" spans="1:10" ht="31" customHeight="1" x14ac:dyDescent="0.3">
      <c r="A201" s="249"/>
      <c r="B201" s="76">
        <f t="shared" si="45"/>
        <v>226</v>
      </c>
      <c r="C201" s="233" t="s">
        <v>261</v>
      </c>
      <c r="D201" s="230" t="s">
        <v>242</v>
      </c>
      <c r="E201" s="126">
        <v>18.170000000000002</v>
      </c>
      <c r="F201" s="252">
        <v>1.85</v>
      </c>
      <c r="G201" s="189">
        <f t="shared" si="41"/>
        <v>20.020000000000003</v>
      </c>
      <c r="H201" s="160">
        <f t="shared" si="42"/>
        <v>565.77645895153319</v>
      </c>
      <c r="I201" s="161">
        <f t="shared" si="43"/>
        <v>6.6934135740555005</v>
      </c>
      <c r="J201" s="161">
        <f t="shared" si="44"/>
        <v>7.2405063291139244</v>
      </c>
    </row>
    <row r="202" spans="1:10" ht="31" customHeight="1" x14ac:dyDescent="0.3">
      <c r="A202" s="249"/>
      <c r="B202" s="76">
        <f t="shared" si="45"/>
        <v>227</v>
      </c>
      <c r="C202" s="229" t="s">
        <v>262</v>
      </c>
      <c r="D202" s="230" t="s">
        <v>242</v>
      </c>
      <c r="E202" s="126">
        <v>22.71</v>
      </c>
      <c r="F202" s="252">
        <v>1.5</v>
      </c>
      <c r="G202" s="189">
        <f t="shared" si="41"/>
        <v>24.21</v>
      </c>
      <c r="H202" s="160">
        <f t="shared" si="42"/>
        <v>684.18821534548545</v>
      </c>
      <c r="I202" s="161">
        <f t="shared" si="43"/>
        <v>8.0942828485456371</v>
      </c>
      <c r="J202" s="161">
        <f t="shared" si="44"/>
        <v>8.755877034358047</v>
      </c>
    </row>
    <row r="203" spans="1:10" ht="31" customHeight="1" x14ac:dyDescent="0.3">
      <c r="A203" s="249"/>
      <c r="B203" s="76">
        <f t="shared" si="45"/>
        <v>228</v>
      </c>
      <c r="C203" s="229" t="s">
        <v>263</v>
      </c>
      <c r="D203" s="230" t="s">
        <v>264</v>
      </c>
      <c r="E203" s="126">
        <v>54.52</v>
      </c>
      <c r="F203" s="252">
        <v>1.0900000000000001</v>
      </c>
      <c r="G203" s="189">
        <f t="shared" si="41"/>
        <v>55.610000000000007</v>
      </c>
      <c r="H203" s="160">
        <f t="shared" si="42"/>
        <v>1571.5698742404975</v>
      </c>
      <c r="I203" s="161">
        <f t="shared" si="43"/>
        <v>18.592443998662656</v>
      </c>
      <c r="J203" s="161">
        <f t="shared" si="44"/>
        <v>20.112115732368899</v>
      </c>
    </row>
    <row r="204" spans="1:10" ht="31" customHeight="1" x14ac:dyDescent="0.3">
      <c r="A204" s="249"/>
      <c r="B204" s="76">
        <f t="shared" si="45"/>
        <v>229</v>
      </c>
      <c r="C204" s="229" t="s">
        <v>265</v>
      </c>
      <c r="D204" s="230" t="s">
        <v>242</v>
      </c>
      <c r="E204" s="126">
        <v>13.62</v>
      </c>
      <c r="F204" s="252">
        <v>0.17</v>
      </c>
      <c r="G204" s="189">
        <f t="shared" si="41"/>
        <v>13.79</v>
      </c>
      <c r="H204" s="160">
        <f t="shared" si="42"/>
        <v>389.71315529179026</v>
      </c>
      <c r="I204" s="161">
        <f t="shared" si="43"/>
        <v>4.610498161150117</v>
      </c>
      <c r="J204" s="161">
        <f t="shared" si="44"/>
        <v>4.9873417721518978</v>
      </c>
    </row>
    <row r="205" spans="1:10" ht="31" customHeight="1" x14ac:dyDescent="0.3">
      <c r="A205" s="249"/>
      <c r="B205" s="76">
        <f>B204+1</f>
        <v>230</v>
      </c>
      <c r="C205" s="233" t="s">
        <v>267</v>
      </c>
      <c r="D205" s="230" t="s">
        <v>242</v>
      </c>
      <c r="E205" s="126">
        <v>6.14</v>
      </c>
      <c r="F205" s="252">
        <v>0.14000000000000001</v>
      </c>
      <c r="G205" s="189">
        <f t="shared" si="41"/>
        <v>6.2799999999999994</v>
      </c>
      <c r="H205" s="160">
        <f t="shared" si="42"/>
        <v>177.47633177900238</v>
      </c>
      <c r="I205" s="161">
        <f t="shared" ref="I205" si="46">G205/$I$9</f>
        <v>2.0996322300234032</v>
      </c>
      <c r="J205" s="161">
        <f t="shared" ref="J205" si="47">G205/$J$9</f>
        <v>2.2712477396021695</v>
      </c>
    </row>
    <row r="206" spans="1:10" ht="31.25" customHeight="1" x14ac:dyDescent="0.3">
      <c r="A206" s="151"/>
      <c r="B206" s="151"/>
      <c r="C206" s="119" t="s">
        <v>143</v>
      </c>
      <c r="D206" s="120"/>
      <c r="E206" s="121"/>
      <c r="F206" s="121" t="s">
        <v>144</v>
      </c>
      <c r="G206" s="122"/>
      <c r="H206" s="151"/>
      <c r="I206" s="151"/>
      <c r="J206" s="151"/>
    </row>
    <row r="207" spans="1:10" ht="34.25" customHeight="1" x14ac:dyDescent="0.3">
      <c r="A207" s="151"/>
      <c r="B207" s="151"/>
      <c r="C207" s="119" t="s">
        <v>145</v>
      </c>
      <c r="D207" s="120"/>
      <c r="E207" s="121"/>
      <c r="F207" s="121" t="s">
        <v>146</v>
      </c>
      <c r="G207" s="122"/>
      <c r="H207" s="151"/>
      <c r="I207" s="151"/>
      <c r="J207" s="151"/>
    </row>
  </sheetData>
  <mergeCells count="3">
    <mergeCell ref="C7:G7"/>
    <mergeCell ref="A10:B10"/>
    <mergeCell ref="A11:B11"/>
  </mergeCells>
  <pageMargins left="1.1023622047244095" right="0.31496062992125984" top="0.55118110236220474" bottom="0.19685039370078741" header="0.31496062992125984" footer="0.31496062992125984"/>
  <pageSetup paperSize="9" scale="77" fitToHeight="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view="pageBreakPreview" topLeftCell="B1" zoomScale="60" zoomScaleNormal="100" workbookViewId="0">
      <selection activeCell="D5" sqref="D5"/>
    </sheetView>
  </sheetViews>
  <sheetFormatPr defaultRowHeight="13" x14ac:dyDescent="0.3"/>
  <cols>
    <col min="1" max="1" width="5" hidden="1" customWidth="1"/>
    <col min="2" max="2" width="4.59765625" style="187" customWidth="1"/>
    <col min="3" max="3" width="51.19921875" customWidth="1"/>
    <col min="4" max="4" width="9.69921875" customWidth="1"/>
    <col min="5" max="5" width="9.59765625" customWidth="1"/>
    <col min="6" max="6" width="10.09765625" customWidth="1"/>
    <col min="7" max="7" width="9" customWidth="1"/>
  </cols>
  <sheetData>
    <row r="1" spans="1:10" ht="15" x14ac:dyDescent="0.3">
      <c r="A1" s="1"/>
      <c r="B1" s="182"/>
      <c r="C1" s="1"/>
      <c r="D1" s="2" t="s">
        <v>0</v>
      </c>
      <c r="E1" s="1"/>
      <c r="F1" s="1"/>
      <c r="G1" s="1"/>
    </row>
    <row r="2" spans="1:10" ht="15.5" x14ac:dyDescent="0.35">
      <c r="A2" s="1"/>
      <c r="B2" s="182"/>
      <c r="C2" s="1"/>
      <c r="D2" s="3" t="s">
        <v>1</v>
      </c>
      <c r="E2" s="1"/>
      <c r="F2" s="1"/>
      <c r="G2" s="1"/>
    </row>
    <row r="3" spans="1:10" ht="15.5" x14ac:dyDescent="0.35">
      <c r="A3" s="1"/>
      <c r="B3" s="182"/>
      <c r="C3" s="1"/>
      <c r="D3" s="3" t="s">
        <v>2</v>
      </c>
      <c r="E3" s="1"/>
      <c r="F3" s="1"/>
      <c r="G3" s="1"/>
    </row>
    <row r="4" spans="1:10" ht="15.5" x14ac:dyDescent="0.35">
      <c r="A4" s="1"/>
      <c r="B4" s="182"/>
      <c r="C4" s="1"/>
      <c r="D4" s="3" t="s">
        <v>3</v>
      </c>
      <c r="E4" s="1"/>
      <c r="F4" s="1"/>
      <c r="G4" s="1"/>
    </row>
    <row r="5" spans="1:10" ht="15.5" x14ac:dyDescent="0.35">
      <c r="A5" s="1"/>
      <c r="B5" s="182"/>
      <c r="C5" s="1"/>
      <c r="D5" s="3" t="s">
        <v>289</v>
      </c>
      <c r="E5" s="1"/>
      <c r="F5" s="1"/>
      <c r="G5" s="1"/>
    </row>
    <row r="6" spans="1:10" ht="18" x14ac:dyDescent="0.4">
      <c r="A6" s="1"/>
      <c r="B6" s="182"/>
      <c r="C6" s="4" t="s">
        <v>269</v>
      </c>
      <c r="D6" s="4"/>
      <c r="E6" s="4"/>
      <c r="F6" s="4"/>
      <c r="G6" s="4"/>
    </row>
    <row r="7" spans="1:10" ht="15" x14ac:dyDescent="0.3">
      <c r="A7" s="1"/>
      <c r="B7" s="182"/>
      <c r="C7" s="263" t="s">
        <v>230</v>
      </c>
      <c r="D7" s="263"/>
      <c r="E7" s="263"/>
      <c r="F7" s="263"/>
      <c r="G7" s="263"/>
    </row>
    <row r="8" spans="1:10" ht="15.5" x14ac:dyDescent="0.3">
      <c r="A8" s="1"/>
      <c r="B8" s="182"/>
      <c r="C8" s="5" t="s">
        <v>231</v>
      </c>
      <c r="D8" s="5"/>
      <c r="E8" s="5"/>
      <c r="F8" s="5"/>
      <c r="G8" s="5"/>
    </row>
    <row r="9" spans="1:10" ht="21.5" customHeight="1" x14ac:dyDescent="0.3">
      <c r="A9" s="150"/>
      <c r="B9" s="150"/>
      <c r="C9" s="218" t="s">
        <v>276</v>
      </c>
      <c r="D9" s="6"/>
      <c r="E9" s="6"/>
      <c r="F9" s="6"/>
      <c r="G9" s="6"/>
      <c r="H9" s="153">
        <f>3.5385/100</f>
        <v>3.5385E-2</v>
      </c>
      <c r="I9" s="228">
        <v>2.9910000000000001</v>
      </c>
      <c r="J9" s="228">
        <v>2.7650000000000001</v>
      </c>
    </row>
    <row r="10" spans="1:10" ht="28" x14ac:dyDescent="0.3">
      <c r="A10" s="264" t="s">
        <v>6</v>
      </c>
      <c r="B10" s="264"/>
      <c r="C10" s="245" t="s">
        <v>7</v>
      </c>
      <c r="D10" s="246" t="s">
        <v>8</v>
      </c>
      <c r="E10" s="99" t="s">
        <v>11</v>
      </c>
      <c r="F10" s="247" t="s">
        <v>10</v>
      </c>
      <c r="G10" s="247" t="s">
        <v>217</v>
      </c>
      <c r="H10" s="154" t="s">
        <v>232</v>
      </c>
      <c r="I10" s="154" t="s">
        <v>233</v>
      </c>
      <c r="J10" s="154" t="s">
        <v>234</v>
      </c>
    </row>
    <row r="11" spans="1:10" ht="14" customHeight="1" x14ac:dyDescent="0.3">
      <c r="A11" s="294">
        <v>1</v>
      </c>
      <c r="B11" s="294"/>
      <c r="C11" s="183">
        <v>2</v>
      </c>
      <c r="D11" s="183">
        <v>3</v>
      </c>
      <c r="E11" s="224">
        <v>4</v>
      </c>
      <c r="F11" s="224">
        <v>5</v>
      </c>
      <c r="G11" s="224">
        <v>6</v>
      </c>
      <c r="H11" s="225">
        <v>7</v>
      </c>
      <c r="I11" s="225">
        <v>8</v>
      </c>
      <c r="J11" s="225">
        <v>9</v>
      </c>
    </row>
    <row r="12" spans="1:10" ht="93" x14ac:dyDescent="0.35">
      <c r="A12" s="96"/>
      <c r="B12" s="83"/>
      <c r="C12" s="35" t="s">
        <v>173</v>
      </c>
      <c r="D12" s="35"/>
      <c r="E12" s="157"/>
      <c r="F12" s="158"/>
      <c r="G12" s="73"/>
      <c r="H12" s="73"/>
      <c r="I12" s="73"/>
      <c r="J12" s="73"/>
    </row>
    <row r="13" spans="1:10" ht="31" x14ac:dyDescent="0.3">
      <c r="A13" s="96"/>
      <c r="B13" s="189">
        <v>1</v>
      </c>
      <c r="C13" s="79" t="s">
        <v>174</v>
      </c>
      <c r="D13" s="159" t="s">
        <v>135</v>
      </c>
      <c r="E13" s="108">
        <v>63.7</v>
      </c>
      <c r="F13" s="107">
        <v>15.3</v>
      </c>
      <c r="G13" s="105">
        <f t="shared" ref="G13:G18" si="0">E13+F13</f>
        <v>79</v>
      </c>
      <c r="H13" s="160">
        <f>G13/$H$9</f>
        <v>2232.5844284301256</v>
      </c>
      <c r="I13" s="161">
        <f>G13/$I$9</f>
        <v>26.412571046472749</v>
      </c>
      <c r="J13" s="161">
        <f>G13/$J$9</f>
        <v>28.571428571428569</v>
      </c>
    </row>
    <row r="14" spans="1:10" ht="31" x14ac:dyDescent="0.3">
      <c r="A14" s="96"/>
      <c r="B14" s="189">
        <f>B13+1</f>
        <v>2</v>
      </c>
      <c r="C14" s="79" t="s">
        <v>175</v>
      </c>
      <c r="D14" s="159" t="s">
        <v>135</v>
      </c>
      <c r="E14" s="108">
        <v>50.33</v>
      </c>
      <c r="F14" s="107">
        <v>15.3</v>
      </c>
      <c r="G14" s="105">
        <f t="shared" si="0"/>
        <v>65.63</v>
      </c>
      <c r="H14" s="160">
        <f t="shared" ref="H14:H77" si="1">G14/$H$9</f>
        <v>1854.7407093401157</v>
      </c>
      <c r="I14" s="161">
        <f t="shared" ref="I14:I18" si="2">G14/$I$9</f>
        <v>21.942494149114005</v>
      </c>
      <c r="J14" s="161">
        <f t="shared" ref="J14:J18" si="3">G14/$J$9</f>
        <v>23.735985533453885</v>
      </c>
    </row>
    <row r="15" spans="1:10" ht="31" x14ac:dyDescent="0.3">
      <c r="A15" s="96"/>
      <c r="B15" s="189">
        <f>B14+1</f>
        <v>3</v>
      </c>
      <c r="C15" s="79" t="s">
        <v>176</v>
      </c>
      <c r="D15" s="159" t="s">
        <v>135</v>
      </c>
      <c r="E15" s="108">
        <v>45.51</v>
      </c>
      <c r="F15" s="107">
        <v>15.3</v>
      </c>
      <c r="G15" s="105">
        <f t="shared" si="0"/>
        <v>60.81</v>
      </c>
      <c r="H15" s="160">
        <f t="shared" si="1"/>
        <v>1718.5247986434931</v>
      </c>
      <c r="I15" s="161">
        <f t="shared" si="2"/>
        <v>20.330992978936809</v>
      </c>
      <c r="J15" s="161">
        <f t="shared" si="3"/>
        <v>21.992766726943941</v>
      </c>
    </row>
    <row r="16" spans="1:10" ht="15.5" x14ac:dyDescent="0.3">
      <c r="A16" s="96"/>
      <c r="B16" s="189">
        <f>B15+1</f>
        <v>4</v>
      </c>
      <c r="C16" s="86" t="s">
        <v>177</v>
      </c>
      <c r="D16" s="159" t="s">
        <v>135</v>
      </c>
      <c r="E16" s="108">
        <v>51.3</v>
      </c>
      <c r="F16" s="107">
        <v>15.3</v>
      </c>
      <c r="G16" s="105">
        <f t="shared" si="0"/>
        <v>66.599999999999994</v>
      </c>
      <c r="H16" s="160">
        <f t="shared" si="1"/>
        <v>1882.1534548537513</v>
      </c>
      <c r="I16" s="161">
        <f t="shared" si="2"/>
        <v>22.266800401203607</v>
      </c>
      <c r="J16" s="161">
        <f t="shared" si="3"/>
        <v>24.086799276672693</v>
      </c>
    </row>
    <row r="17" spans="1:10" ht="23" customHeight="1" x14ac:dyDescent="0.3">
      <c r="A17" s="96"/>
      <c r="B17" s="189">
        <f>B16+1</f>
        <v>5</v>
      </c>
      <c r="C17" s="86" t="s">
        <v>178</v>
      </c>
      <c r="D17" s="159" t="s">
        <v>135</v>
      </c>
      <c r="E17" s="108">
        <v>47.69</v>
      </c>
      <c r="F17" s="107">
        <v>15.3</v>
      </c>
      <c r="G17" s="105">
        <f t="shared" si="0"/>
        <v>62.989999999999995</v>
      </c>
      <c r="H17" s="160">
        <f t="shared" si="1"/>
        <v>1780.1328246432104</v>
      </c>
      <c r="I17" s="161">
        <f t="shared" si="2"/>
        <v>21.059846205282511</v>
      </c>
      <c r="J17" s="161">
        <f t="shared" si="3"/>
        <v>22.781193490054246</v>
      </c>
    </row>
    <row r="18" spans="1:10" ht="46.5" x14ac:dyDescent="0.3">
      <c r="A18" s="96"/>
      <c r="B18" s="189">
        <v>6</v>
      </c>
      <c r="C18" s="90" t="s">
        <v>186</v>
      </c>
      <c r="D18" s="162" t="s">
        <v>187</v>
      </c>
      <c r="E18" s="106">
        <v>19.73</v>
      </c>
      <c r="F18" s="107">
        <f>E18/10000</f>
        <v>1.9729999999999999E-3</v>
      </c>
      <c r="G18" s="105">
        <f t="shared" si="0"/>
        <v>19.731973</v>
      </c>
      <c r="H18" s="160">
        <f t="shared" si="1"/>
        <v>557.63665394941358</v>
      </c>
      <c r="I18" s="161">
        <f t="shared" si="2"/>
        <v>6.5971156803744568</v>
      </c>
      <c r="J18" s="161">
        <f t="shared" si="3"/>
        <v>7.136337432188065</v>
      </c>
    </row>
    <row r="19" spans="1:10" ht="15.5" x14ac:dyDescent="0.3">
      <c r="A19" s="96"/>
      <c r="B19" s="189"/>
      <c r="C19" s="87" t="s">
        <v>179</v>
      </c>
      <c r="D19" s="85"/>
      <c r="E19" s="108"/>
      <c r="F19" s="107"/>
      <c r="G19" s="111"/>
      <c r="H19" s="160"/>
      <c r="I19" s="161"/>
      <c r="J19" s="161"/>
    </row>
    <row r="20" spans="1:10" ht="31" x14ac:dyDescent="0.3">
      <c r="A20" s="96"/>
      <c r="B20" s="189"/>
      <c r="C20" s="88" t="s">
        <v>180</v>
      </c>
      <c r="D20" s="89"/>
      <c r="E20" s="105"/>
      <c r="F20" s="111"/>
      <c r="G20" s="111"/>
      <c r="H20" s="160"/>
      <c r="I20" s="161"/>
      <c r="J20" s="161"/>
    </row>
    <row r="21" spans="1:10" ht="21" x14ac:dyDescent="0.3">
      <c r="A21" s="96"/>
      <c r="B21" s="189">
        <v>7</v>
      </c>
      <c r="C21" s="88" t="s">
        <v>181</v>
      </c>
      <c r="D21" s="162" t="s">
        <v>182</v>
      </c>
      <c r="E21" s="106">
        <v>33.549999999999997</v>
      </c>
      <c r="F21" s="107">
        <f t="shared" ref="F21:F28" si="4">E21/10000</f>
        <v>3.3549999999999999E-3</v>
      </c>
      <c r="G21" s="105">
        <f t="shared" ref="G21:G28" si="5">E21+F21</f>
        <v>33.553354999999996</v>
      </c>
      <c r="H21" s="160">
        <f t="shared" si="1"/>
        <v>948.23668220997592</v>
      </c>
      <c r="I21" s="161">
        <f t="shared" ref="I21:I84" si="6">G21/$I$9</f>
        <v>11.218105984620527</v>
      </c>
      <c r="J21" s="161">
        <f t="shared" ref="J21:J84" si="7">G21/$J$9</f>
        <v>12.135028933092222</v>
      </c>
    </row>
    <row r="22" spans="1:10" ht="21" x14ac:dyDescent="0.3">
      <c r="A22" s="96"/>
      <c r="B22" s="189">
        <v>8</v>
      </c>
      <c r="C22" s="88" t="s">
        <v>183</v>
      </c>
      <c r="D22" s="162" t="s">
        <v>182</v>
      </c>
      <c r="E22" s="106">
        <v>33.549999999999997</v>
      </c>
      <c r="F22" s="107">
        <f t="shared" si="4"/>
        <v>3.3549999999999999E-3</v>
      </c>
      <c r="G22" s="105">
        <f t="shared" si="5"/>
        <v>33.553354999999996</v>
      </c>
      <c r="H22" s="160">
        <f t="shared" si="1"/>
        <v>948.23668220997592</v>
      </c>
      <c r="I22" s="161">
        <f t="shared" si="6"/>
        <v>11.218105984620527</v>
      </c>
      <c r="J22" s="161">
        <f t="shared" si="7"/>
        <v>12.135028933092222</v>
      </c>
    </row>
    <row r="23" spans="1:10" ht="31" x14ac:dyDescent="0.3">
      <c r="A23" s="96"/>
      <c r="B23" s="189"/>
      <c r="C23" s="88" t="s">
        <v>184</v>
      </c>
      <c r="D23" s="162"/>
      <c r="E23" s="106"/>
      <c r="F23" s="107"/>
      <c r="G23" s="105"/>
      <c r="H23" s="160"/>
      <c r="I23" s="161"/>
      <c r="J23" s="161"/>
    </row>
    <row r="24" spans="1:10" ht="21" x14ac:dyDescent="0.3">
      <c r="A24" s="96"/>
      <c r="B24" s="189">
        <f>B22+1</f>
        <v>9</v>
      </c>
      <c r="C24" s="88" t="s">
        <v>181</v>
      </c>
      <c r="D24" s="162" t="s">
        <v>182</v>
      </c>
      <c r="E24" s="106">
        <v>35.090000000000003</v>
      </c>
      <c r="F24" s="107">
        <f t="shared" si="4"/>
        <v>3.5090000000000004E-3</v>
      </c>
      <c r="G24" s="105">
        <f t="shared" si="5"/>
        <v>35.093509000000005</v>
      </c>
      <c r="H24" s="160">
        <f t="shared" si="1"/>
        <v>991.76230040977828</v>
      </c>
      <c r="I24" s="161">
        <f t="shared" si="6"/>
        <v>11.733035439652291</v>
      </c>
      <c r="J24" s="161">
        <f t="shared" si="7"/>
        <v>12.692046654611213</v>
      </c>
    </row>
    <row r="25" spans="1:10" ht="21" x14ac:dyDescent="0.3">
      <c r="A25" s="96"/>
      <c r="B25" s="189">
        <v>10</v>
      </c>
      <c r="C25" s="88" t="s">
        <v>183</v>
      </c>
      <c r="D25" s="162" t="s">
        <v>182</v>
      </c>
      <c r="E25" s="106">
        <v>35.090000000000003</v>
      </c>
      <c r="F25" s="107">
        <f t="shared" si="4"/>
        <v>3.5090000000000004E-3</v>
      </c>
      <c r="G25" s="105">
        <f t="shared" si="5"/>
        <v>35.093509000000005</v>
      </c>
      <c r="H25" s="160">
        <f t="shared" si="1"/>
        <v>991.76230040977828</v>
      </c>
      <c r="I25" s="161">
        <f t="shared" si="6"/>
        <v>11.733035439652291</v>
      </c>
      <c r="J25" s="161">
        <f t="shared" si="7"/>
        <v>12.692046654611213</v>
      </c>
    </row>
    <row r="26" spans="1:10" ht="31" x14ac:dyDescent="0.3">
      <c r="A26" s="96"/>
      <c r="B26" s="189"/>
      <c r="C26" s="88" t="s">
        <v>185</v>
      </c>
      <c r="D26" s="162"/>
      <c r="E26" s="106"/>
      <c r="F26" s="107"/>
      <c r="G26" s="105"/>
      <c r="H26" s="160"/>
      <c r="I26" s="161"/>
      <c r="J26" s="161"/>
    </row>
    <row r="27" spans="1:10" ht="21" x14ac:dyDescent="0.3">
      <c r="A27" s="96"/>
      <c r="B27" s="189">
        <f>B25+1</f>
        <v>11</v>
      </c>
      <c r="C27" s="88" t="s">
        <v>181</v>
      </c>
      <c r="D27" s="162" t="s">
        <v>182</v>
      </c>
      <c r="E27" s="106">
        <v>44.64</v>
      </c>
      <c r="F27" s="107">
        <f t="shared" si="4"/>
        <v>4.4640000000000001E-3</v>
      </c>
      <c r="G27" s="105">
        <f t="shared" si="5"/>
        <v>44.644463999999999</v>
      </c>
      <c r="H27" s="160">
        <f t="shared" si="1"/>
        <v>1261.6776600254345</v>
      </c>
      <c r="I27" s="161">
        <f t="shared" si="6"/>
        <v>14.926266800401203</v>
      </c>
      <c r="J27" s="161">
        <f t="shared" si="7"/>
        <v>16.146279927667269</v>
      </c>
    </row>
    <row r="28" spans="1:10" ht="21" x14ac:dyDescent="0.3">
      <c r="A28" s="96"/>
      <c r="B28" s="189">
        <v>12</v>
      </c>
      <c r="C28" s="88" t="s">
        <v>183</v>
      </c>
      <c r="D28" s="162" t="s">
        <v>182</v>
      </c>
      <c r="E28" s="106">
        <v>44.64</v>
      </c>
      <c r="F28" s="107">
        <f t="shared" si="4"/>
        <v>4.4640000000000001E-3</v>
      </c>
      <c r="G28" s="105">
        <f t="shared" si="5"/>
        <v>44.644463999999999</v>
      </c>
      <c r="H28" s="160">
        <f t="shared" si="1"/>
        <v>1261.6776600254345</v>
      </c>
      <c r="I28" s="161">
        <f t="shared" si="6"/>
        <v>14.926266800401203</v>
      </c>
      <c r="J28" s="161">
        <f t="shared" si="7"/>
        <v>16.146279927667269</v>
      </c>
    </row>
    <row r="29" spans="1:10" ht="15.5" x14ac:dyDescent="0.3">
      <c r="A29" s="96"/>
      <c r="B29" s="96"/>
      <c r="C29" s="116" t="s">
        <v>214</v>
      </c>
      <c r="D29" s="183"/>
      <c r="E29" s="163"/>
      <c r="F29" s="163"/>
      <c r="G29" s="163"/>
      <c r="H29" s="160"/>
      <c r="I29" s="161"/>
      <c r="J29" s="161"/>
    </row>
    <row r="30" spans="1:10" ht="15.5" x14ac:dyDescent="0.3">
      <c r="A30" s="8" t="s">
        <v>12</v>
      </c>
      <c r="B30" s="8">
        <v>13</v>
      </c>
      <c r="C30" s="9" t="s">
        <v>14</v>
      </c>
      <c r="D30" s="164" t="s">
        <v>9</v>
      </c>
      <c r="E30" s="117">
        <v>6.23</v>
      </c>
      <c r="F30" s="165">
        <v>0.64</v>
      </c>
      <c r="G30" s="117">
        <f>E30+F30</f>
        <v>6.87</v>
      </c>
      <c r="H30" s="160">
        <f t="shared" si="1"/>
        <v>194.15006358626536</v>
      </c>
      <c r="I30" s="161">
        <f t="shared" si="6"/>
        <v>2.296890672016048</v>
      </c>
      <c r="J30" s="161">
        <f t="shared" si="7"/>
        <v>2.484629294755877</v>
      </c>
    </row>
    <row r="31" spans="1:10" ht="15.5" x14ac:dyDescent="0.3">
      <c r="A31" s="8" t="s">
        <v>12</v>
      </c>
      <c r="B31" s="8">
        <f>B30+1</f>
        <v>14</v>
      </c>
      <c r="C31" s="9" t="s">
        <v>15</v>
      </c>
      <c r="D31" s="164" t="s">
        <v>9</v>
      </c>
      <c r="E31" s="117">
        <v>9.34</v>
      </c>
      <c r="F31" s="165">
        <v>0.64</v>
      </c>
      <c r="G31" s="117">
        <f t="shared" ref="G31:G44" si="8">E31+F31</f>
        <v>9.98</v>
      </c>
      <c r="H31" s="160">
        <f t="shared" si="1"/>
        <v>282.04041260421081</v>
      </c>
      <c r="I31" s="161">
        <f t="shared" si="6"/>
        <v>3.3366766967569377</v>
      </c>
      <c r="J31" s="161">
        <f t="shared" si="7"/>
        <v>3.6094032549728752</v>
      </c>
    </row>
    <row r="32" spans="1:10" ht="15.5" x14ac:dyDescent="0.3">
      <c r="A32" s="8" t="s">
        <v>12</v>
      </c>
      <c r="B32" s="8">
        <f t="shared" ref="B32:B95" si="9">B31+1</f>
        <v>15</v>
      </c>
      <c r="C32" s="9" t="s">
        <v>17</v>
      </c>
      <c r="D32" s="164" t="s">
        <v>9</v>
      </c>
      <c r="E32" s="117">
        <v>6.23</v>
      </c>
      <c r="F32" s="165">
        <v>0.64</v>
      </c>
      <c r="G32" s="117">
        <f t="shared" si="8"/>
        <v>6.87</v>
      </c>
      <c r="H32" s="160">
        <f t="shared" si="1"/>
        <v>194.15006358626536</v>
      </c>
      <c r="I32" s="161">
        <f t="shared" si="6"/>
        <v>2.296890672016048</v>
      </c>
      <c r="J32" s="161">
        <f t="shared" si="7"/>
        <v>2.484629294755877</v>
      </c>
    </row>
    <row r="33" spans="1:10" ht="15.5" x14ac:dyDescent="0.3">
      <c r="A33" s="8" t="s">
        <v>12</v>
      </c>
      <c r="B33" s="8">
        <f t="shared" si="9"/>
        <v>16</v>
      </c>
      <c r="C33" s="9" t="s">
        <v>19</v>
      </c>
      <c r="D33" s="164" t="s">
        <v>9</v>
      </c>
      <c r="E33" s="117">
        <v>6.23</v>
      </c>
      <c r="F33" s="165">
        <v>0.64</v>
      </c>
      <c r="G33" s="117">
        <f t="shared" si="8"/>
        <v>6.87</v>
      </c>
      <c r="H33" s="160">
        <f t="shared" si="1"/>
        <v>194.15006358626536</v>
      </c>
      <c r="I33" s="161">
        <f t="shared" si="6"/>
        <v>2.296890672016048</v>
      </c>
      <c r="J33" s="161">
        <f t="shared" si="7"/>
        <v>2.484629294755877</v>
      </c>
    </row>
    <row r="34" spans="1:10" ht="15.5" x14ac:dyDescent="0.3">
      <c r="A34" s="8" t="s">
        <v>12</v>
      </c>
      <c r="B34" s="8">
        <f t="shared" si="9"/>
        <v>17</v>
      </c>
      <c r="C34" s="9" t="s">
        <v>21</v>
      </c>
      <c r="D34" s="164" t="s">
        <v>9</v>
      </c>
      <c r="E34" s="117">
        <v>9.34</v>
      </c>
      <c r="F34" s="165">
        <v>0.64</v>
      </c>
      <c r="G34" s="117">
        <f t="shared" si="8"/>
        <v>9.98</v>
      </c>
      <c r="H34" s="160">
        <f t="shared" si="1"/>
        <v>282.04041260421081</v>
      </c>
      <c r="I34" s="161">
        <f t="shared" si="6"/>
        <v>3.3366766967569377</v>
      </c>
      <c r="J34" s="161">
        <f t="shared" si="7"/>
        <v>3.6094032549728752</v>
      </c>
    </row>
    <row r="35" spans="1:10" ht="15.5" x14ac:dyDescent="0.3">
      <c r="A35" s="8" t="s">
        <v>12</v>
      </c>
      <c r="B35" s="8">
        <f t="shared" si="9"/>
        <v>18</v>
      </c>
      <c r="C35" s="9" t="s">
        <v>23</v>
      </c>
      <c r="D35" s="164" t="s">
        <v>9</v>
      </c>
      <c r="E35" s="117">
        <v>6.23</v>
      </c>
      <c r="F35" s="165">
        <v>0.64</v>
      </c>
      <c r="G35" s="117">
        <f t="shared" si="8"/>
        <v>6.87</v>
      </c>
      <c r="H35" s="160">
        <f t="shared" si="1"/>
        <v>194.15006358626536</v>
      </c>
      <c r="I35" s="161">
        <f t="shared" si="6"/>
        <v>2.296890672016048</v>
      </c>
      <c r="J35" s="161">
        <f t="shared" si="7"/>
        <v>2.484629294755877</v>
      </c>
    </row>
    <row r="36" spans="1:10" ht="15.5" x14ac:dyDescent="0.3">
      <c r="A36" s="8" t="s">
        <v>12</v>
      </c>
      <c r="B36" s="8">
        <f t="shared" si="9"/>
        <v>19</v>
      </c>
      <c r="C36" s="9" t="s">
        <v>25</v>
      </c>
      <c r="D36" s="164" t="s">
        <v>9</v>
      </c>
      <c r="E36" s="117">
        <v>9.34</v>
      </c>
      <c r="F36" s="165">
        <v>0.64</v>
      </c>
      <c r="G36" s="117">
        <f t="shared" si="8"/>
        <v>9.98</v>
      </c>
      <c r="H36" s="160">
        <f t="shared" si="1"/>
        <v>282.04041260421081</v>
      </c>
      <c r="I36" s="161">
        <f t="shared" si="6"/>
        <v>3.3366766967569377</v>
      </c>
      <c r="J36" s="161">
        <f t="shared" si="7"/>
        <v>3.6094032549728752</v>
      </c>
    </row>
    <row r="37" spans="1:10" ht="15.5" x14ac:dyDescent="0.3">
      <c r="A37" s="8" t="s">
        <v>12</v>
      </c>
      <c r="B37" s="8">
        <f t="shared" si="9"/>
        <v>20</v>
      </c>
      <c r="C37" s="9" t="s">
        <v>26</v>
      </c>
      <c r="D37" s="164" t="s">
        <v>9</v>
      </c>
      <c r="E37" s="117">
        <v>9.34</v>
      </c>
      <c r="F37" s="165">
        <v>0.64</v>
      </c>
      <c r="G37" s="117">
        <f t="shared" si="8"/>
        <v>9.98</v>
      </c>
      <c r="H37" s="160">
        <f t="shared" si="1"/>
        <v>282.04041260421081</v>
      </c>
      <c r="I37" s="161">
        <f t="shared" si="6"/>
        <v>3.3366766967569377</v>
      </c>
      <c r="J37" s="161">
        <f t="shared" si="7"/>
        <v>3.6094032549728752</v>
      </c>
    </row>
    <row r="38" spans="1:10" ht="15.5" x14ac:dyDescent="0.3">
      <c r="A38" s="8" t="s">
        <v>12</v>
      </c>
      <c r="B38" s="8">
        <f t="shared" si="9"/>
        <v>21</v>
      </c>
      <c r="C38" s="9" t="s">
        <v>27</v>
      </c>
      <c r="D38" s="164" t="s">
        <v>9</v>
      </c>
      <c r="E38" s="117">
        <v>6.23</v>
      </c>
      <c r="F38" s="165">
        <v>0.64</v>
      </c>
      <c r="G38" s="117">
        <f t="shared" si="8"/>
        <v>6.87</v>
      </c>
      <c r="H38" s="160">
        <f t="shared" si="1"/>
        <v>194.15006358626536</v>
      </c>
      <c r="I38" s="161">
        <f t="shared" si="6"/>
        <v>2.296890672016048</v>
      </c>
      <c r="J38" s="161">
        <f t="shared" si="7"/>
        <v>2.484629294755877</v>
      </c>
    </row>
    <row r="39" spans="1:10" ht="15.5" x14ac:dyDescent="0.3">
      <c r="A39" s="8" t="s">
        <v>12</v>
      </c>
      <c r="B39" s="8">
        <f t="shared" si="9"/>
        <v>22</v>
      </c>
      <c r="C39" s="9" t="s">
        <v>28</v>
      </c>
      <c r="D39" s="164" t="s">
        <v>9</v>
      </c>
      <c r="E39" s="117">
        <v>9.34</v>
      </c>
      <c r="F39" s="165">
        <v>0.64</v>
      </c>
      <c r="G39" s="117">
        <f t="shared" si="8"/>
        <v>9.98</v>
      </c>
      <c r="H39" s="160">
        <f t="shared" si="1"/>
        <v>282.04041260421081</v>
      </c>
      <c r="I39" s="161">
        <f t="shared" si="6"/>
        <v>3.3366766967569377</v>
      </c>
      <c r="J39" s="161">
        <f t="shared" si="7"/>
        <v>3.6094032549728752</v>
      </c>
    </row>
    <row r="40" spans="1:10" ht="31" x14ac:dyDescent="0.3">
      <c r="A40" s="8" t="s">
        <v>12</v>
      </c>
      <c r="B40" s="8">
        <f t="shared" si="9"/>
        <v>23</v>
      </c>
      <c r="C40" s="9" t="s">
        <v>29</v>
      </c>
      <c r="D40" s="164" t="s">
        <v>9</v>
      </c>
      <c r="E40" s="117">
        <v>6.23</v>
      </c>
      <c r="F40" s="165">
        <v>0.64</v>
      </c>
      <c r="G40" s="117">
        <f t="shared" si="8"/>
        <v>6.87</v>
      </c>
      <c r="H40" s="160">
        <f t="shared" si="1"/>
        <v>194.15006358626536</v>
      </c>
      <c r="I40" s="161">
        <f t="shared" si="6"/>
        <v>2.296890672016048</v>
      </c>
      <c r="J40" s="161">
        <f t="shared" si="7"/>
        <v>2.484629294755877</v>
      </c>
    </row>
    <row r="41" spans="1:10" ht="31" x14ac:dyDescent="0.3">
      <c r="A41" s="8" t="s">
        <v>12</v>
      </c>
      <c r="B41" s="8">
        <f t="shared" si="9"/>
        <v>24</v>
      </c>
      <c r="C41" s="9" t="s">
        <v>30</v>
      </c>
      <c r="D41" s="164" t="s">
        <v>9</v>
      </c>
      <c r="E41" s="117">
        <v>6.23</v>
      </c>
      <c r="F41" s="165">
        <v>0.64</v>
      </c>
      <c r="G41" s="117">
        <f t="shared" si="8"/>
        <v>6.87</v>
      </c>
      <c r="H41" s="160">
        <f t="shared" si="1"/>
        <v>194.15006358626536</v>
      </c>
      <c r="I41" s="161">
        <f t="shared" si="6"/>
        <v>2.296890672016048</v>
      </c>
      <c r="J41" s="161">
        <f t="shared" si="7"/>
        <v>2.484629294755877</v>
      </c>
    </row>
    <row r="42" spans="1:10" ht="15.5" x14ac:dyDescent="0.3">
      <c r="A42" s="8" t="s">
        <v>12</v>
      </c>
      <c r="B42" s="8">
        <f t="shared" si="9"/>
        <v>25</v>
      </c>
      <c r="C42" s="9" t="s">
        <v>31</v>
      </c>
      <c r="D42" s="164" t="s">
        <v>9</v>
      </c>
      <c r="E42" s="117">
        <v>9.34</v>
      </c>
      <c r="F42" s="165">
        <v>0.64</v>
      </c>
      <c r="G42" s="117">
        <f t="shared" si="8"/>
        <v>9.98</v>
      </c>
      <c r="H42" s="160">
        <f t="shared" si="1"/>
        <v>282.04041260421081</v>
      </c>
      <c r="I42" s="161">
        <f t="shared" si="6"/>
        <v>3.3366766967569377</v>
      </c>
      <c r="J42" s="161">
        <f t="shared" si="7"/>
        <v>3.6094032549728752</v>
      </c>
    </row>
    <row r="43" spans="1:10" ht="15.5" x14ac:dyDescent="0.3">
      <c r="A43" s="8" t="s">
        <v>12</v>
      </c>
      <c r="B43" s="8">
        <f t="shared" si="9"/>
        <v>26</v>
      </c>
      <c r="C43" s="9" t="s">
        <v>32</v>
      </c>
      <c r="D43" s="164" t="s">
        <v>9</v>
      </c>
      <c r="E43" s="117">
        <v>6.23</v>
      </c>
      <c r="F43" s="165">
        <v>0.64</v>
      </c>
      <c r="G43" s="117">
        <f t="shared" si="8"/>
        <v>6.87</v>
      </c>
      <c r="H43" s="160">
        <f t="shared" si="1"/>
        <v>194.15006358626536</v>
      </c>
      <c r="I43" s="161">
        <f t="shared" si="6"/>
        <v>2.296890672016048</v>
      </c>
      <c r="J43" s="161">
        <f t="shared" si="7"/>
        <v>2.484629294755877</v>
      </c>
    </row>
    <row r="44" spans="1:10" ht="15.5" x14ac:dyDescent="0.3">
      <c r="A44" s="8" t="s">
        <v>12</v>
      </c>
      <c r="B44" s="8">
        <f t="shared" si="9"/>
        <v>27</v>
      </c>
      <c r="C44" s="9" t="s">
        <v>33</v>
      </c>
      <c r="D44" s="164" t="s">
        <v>9</v>
      </c>
      <c r="E44" s="117">
        <v>9.34</v>
      </c>
      <c r="F44" s="165">
        <v>0.64</v>
      </c>
      <c r="G44" s="117">
        <f t="shared" si="8"/>
        <v>9.98</v>
      </c>
      <c r="H44" s="160">
        <f t="shared" si="1"/>
        <v>282.04041260421081</v>
      </c>
      <c r="I44" s="161">
        <f t="shared" si="6"/>
        <v>3.3366766967569377</v>
      </c>
      <c r="J44" s="161">
        <f t="shared" si="7"/>
        <v>3.6094032549728752</v>
      </c>
    </row>
    <row r="45" spans="1:10" ht="28" x14ac:dyDescent="0.3">
      <c r="A45" s="8" t="s">
        <v>13</v>
      </c>
      <c r="B45" s="8"/>
      <c r="C45" s="17" t="s">
        <v>34</v>
      </c>
      <c r="D45" s="13"/>
      <c r="E45" s="163"/>
      <c r="F45" s="163"/>
      <c r="G45" s="163"/>
      <c r="H45" s="160"/>
      <c r="I45" s="161"/>
      <c r="J45" s="161"/>
    </row>
    <row r="46" spans="1:10" ht="34.5" x14ac:dyDescent="0.3">
      <c r="A46" s="8" t="s">
        <v>13</v>
      </c>
      <c r="B46" s="8">
        <v>28</v>
      </c>
      <c r="C46" s="8" t="s">
        <v>235</v>
      </c>
      <c r="D46" s="14" t="s">
        <v>9</v>
      </c>
      <c r="E46" s="117">
        <v>6.2</v>
      </c>
      <c r="F46" s="117">
        <v>0.46</v>
      </c>
      <c r="G46" s="117">
        <f>E46+F46</f>
        <v>6.66</v>
      </c>
      <c r="H46" s="160">
        <f t="shared" si="1"/>
        <v>188.21534548537517</v>
      </c>
      <c r="I46" s="161">
        <f t="shared" si="6"/>
        <v>2.2266800401203612</v>
      </c>
      <c r="J46" s="161">
        <f t="shared" si="7"/>
        <v>2.4086799276672695</v>
      </c>
    </row>
    <row r="47" spans="1:10" ht="32" x14ac:dyDescent="0.3">
      <c r="A47" s="8" t="s">
        <v>13</v>
      </c>
      <c r="B47" s="8">
        <f t="shared" si="9"/>
        <v>29</v>
      </c>
      <c r="C47" s="8" t="s">
        <v>236</v>
      </c>
      <c r="D47" s="14" t="s">
        <v>9</v>
      </c>
      <c r="E47" s="117">
        <v>6.2</v>
      </c>
      <c r="F47" s="117">
        <v>0.46</v>
      </c>
      <c r="G47" s="117">
        <f>E47+F47</f>
        <v>6.66</v>
      </c>
      <c r="H47" s="160">
        <f t="shared" si="1"/>
        <v>188.21534548537517</v>
      </c>
      <c r="I47" s="161">
        <f t="shared" si="6"/>
        <v>2.2266800401203612</v>
      </c>
      <c r="J47" s="161">
        <f t="shared" si="7"/>
        <v>2.4086799276672695</v>
      </c>
    </row>
    <row r="48" spans="1:10" ht="18" x14ac:dyDescent="0.3">
      <c r="A48" s="8" t="s">
        <v>13</v>
      </c>
      <c r="B48" s="8">
        <f t="shared" si="9"/>
        <v>30</v>
      </c>
      <c r="C48" s="8" t="s">
        <v>35</v>
      </c>
      <c r="D48" s="14" t="s">
        <v>9</v>
      </c>
      <c r="E48" s="117">
        <v>6.2</v>
      </c>
      <c r="F48" s="117">
        <v>0.46</v>
      </c>
      <c r="G48" s="117">
        <f>E48+F48</f>
        <v>6.66</v>
      </c>
      <c r="H48" s="160">
        <f t="shared" si="1"/>
        <v>188.21534548537517</v>
      </c>
      <c r="I48" s="161">
        <f t="shared" si="6"/>
        <v>2.2266800401203612</v>
      </c>
      <c r="J48" s="161">
        <f t="shared" si="7"/>
        <v>2.4086799276672695</v>
      </c>
    </row>
    <row r="49" spans="1:10" ht="56" x14ac:dyDescent="0.3">
      <c r="A49" s="8" t="s">
        <v>13</v>
      </c>
      <c r="B49" s="8">
        <f t="shared" si="9"/>
        <v>31</v>
      </c>
      <c r="C49" s="8" t="s">
        <v>36</v>
      </c>
      <c r="D49" s="14" t="s">
        <v>9</v>
      </c>
      <c r="E49" s="117">
        <v>9.2799999999999994</v>
      </c>
      <c r="F49" s="117">
        <v>0.46</v>
      </c>
      <c r="G49" s="117">
        <f t="shared" ref="G49:G75" si="10">E49+F49</f>
        <v>9.74</v>
      </c>
      <c r="H49" s="160">
        <f t="shared" si="1"/>
        <v>275.25787763176487</v>
      </c>
      <c r="I49" s="161">
        <f t="shared" si="6"/>
        <v>3.2564359745904379</v>
      </c>
      <c r="J49" s="161">
        <f t="shared" si="7"/>
        <v>3.5226039783001806</v>
      </c>
    </row>
    <row r="50" spans="1:10" ht="34.75" customHeight="1" x14ac:dyDescent="0.3">
      <c r="A50" s="8" t="s">
        <v>13</v>
      </c>
      <c r="B50" s="8">
        <f t="shared" si="9"/>
        <v>32</v>
      </c>
      <c r="C50" s="8" t="s">
        <v>37</v>
      </c>
      <c r="D50" s="14" t="s">
        <v>9</v>
      </c>
      <c r="E50" s="117">
        <v>9.2799999999999994</v>
      </c>
      <c r="F50" s="117">
        <v>0.46</v>
      </c>
      <c r="G50" s="117">
        <f t="shared" si="10"/>
        <v>9.74</v>
      </c>
      <c r="H50" s="160">
        <f t="shared" si="1"/>
        <v>275.25787763176487</v>
      </c>
      <c r="I50" s="161">
        <f t="shared" si="6"/>
        <v>3.2564359745904379</v>
      </c>
      <c r="J50" s="161">
        <f t="shared" si="7"/>
        <v>3.5226039783001806</v>
      </c>
    </row>
    <row r="51" spans="1:10" ht="28" x14ac:dyDescent="0.3">
      <c r="A51" s="8" t="s">
        <v>13</v>
      </c>
      <c r="B51" s="8">
        <f t="shared" si="9"/>
        <v>33</v>
      </c>
      <c r="C51" s="8" t="s">
        <v>38</v>
      </c>
      <c r="D51" s="14" t="s">
        <v>9</v>
      </c>
      <c r="E51" s="117">
        <v>12.4</v>
      </c>
      <c r="F51" s="117">
        <v>0.46</v>
      </c>
      <c r="G51" s="117">
        <f t="shared" si="10"/>
        <v>12.860000000000001</v>
      </c>
      <c r="H51" s="160">
        <f t="shared" si="1"/>
        <v>363.43083227356226</v>
      </c>
      <c r="I51" s="161">
        <f t="shared" si="6"/>
        <v>4.2995653627549313</v>
      </c>
      <c r="J51" s="161">
        <f t="shared" si="7"/>
        <v>4.6509945750452077</v>
      </c>
    </row>
    <row r="52" spans="1:10" ht="42" x14ac:dyDescent="0.3">
      <c r="A52" s="8" t="s">
        <v>13</v>
      </c>
      <c r="B52" s="8">
        <f t="shared" si="9"/>
        <v>34</v>
      </c>
      <c r="C52" s="8" t="s">
        <v>39</v>
      </c>
      <c r="D52" s="14" t="s">
        <v>9</v>
      </c>
      <c r="E52" s="117">
        <v>6.2</v>
      </c>
      <c r="F52" s="117">
        <v>0.46</v>
      </c>
      <c r="G52" s="117">
        <f t="shared" si="10"/>
        <v>6.66</v>
      </c>
      <c r="H52" s="160">
        <f t="shared" si="1"/>
        <v>188.21534548537517</v>
      </c>
      <c r="I52" s="161">
        <f t="shared" si="6"/>
        <v>2.2266800401203612</v>
      </c>
      <c r="J52" s="161">
        <f t="shared" si="7"/>
        <v>2.4086799276672695</v>
      </c>
    </row>
    <row r="53" spans="1:10" ht="42" x14ac:dyDescent="0.3">
      <c r="A53" s="8" t="s">
        <v>13</v>
      </c>
      <c r="B53" s="8">
        <f t="shared" si="9"/>
        <v>35</v>
      </c>
      <c r="C53" s="8" t="s">
        <v>40</v>
      </c>
      <c r="D53" s="14" t="s">
        <v>9</v>
      </c>
      <c r="E53" s="117">
        <v>6.2</v>
      </c>
      <c r="F53" s="117">
        <v>0.46</v>
      </c>
      <c r="G53" s="117">
        <f t="shared" si="10"/>
        <v>6.66</v>
      </c>
      <c r="H53" s="160">
        <f t="shared" si="1"/>
        <v>188.21534548537517</v>
      </c>
      <c r="I53" s="161">
        <f t="shared" si="6"/>
        <v>2.2266800401203612</v>
      </c>
      <c r="J53" s="161">
        <f t="shared" si="7"/>
        <v>2.4086799276672695</v>
      </c>
    </row>
    <row r="54" spans="1:10" ht="42" x14ac:dyDescent="0.3">
      <c r="A54" s="8" t="s">
        <v>13</v>
      </c>
      <c r="B54" s="8">
        <f t="shared" si="9"/>
        <v>36</v>
      </c>
      <c r="C54" s="8" t="s">
        <v>41</v>
      </c>
      <c r="D54" s="14" t="s">
        <v>9</v>
      </c>
      <c r="E54" s="117">
        <v>6.2</v>
      </c>
      <c r="F54" s="117">
        <v>0.46</v>
      </c>
      <c r="G54" s="117">
        <f t="shared" si="10"/>
        <v>6.66</v>
      </c>
      <c r="H54" s="160">
        <f t="shared" si="1"/>
        <v>188.21534548537517</v>
      </c>
      <c r="I54" s="161">
        <f t="shared" si="6"/>
        <v>2.2266800401203612</v>
      </c>
      <c r="J54" s="161">
        <f t="shared" si="7"/>
        <v>2.4086799276672695</v>
      </c>
    </row>
    <row r="55" spans="1:10" ht="15.5" x14ac:dyDescent="0.3">
      <c r="A55" s="8" t="s">
        <v>13</v>
      </c>
      <c r="B55" s="8">
        <f t="shared" si="9"/>
        <v>37</v>
      </c>
      <c r="C55" s="15" t="s">
        <v>42</v>
      </c>
      <c r="D55" s="14" t="s">
        <v>9</v>
      </c>
      <c r="E55" s="117">
        <v>6.2</v>
      </c>
      <c r="F55" s="117">
        <v>0.46</v>
      </c>
      <c r="G55" s="117">
        <f t="shared" si="10"/>
        <v>6.66</v>
      </c>
      <c r="H55" s="160">
        <f t="shared" si="1"/>
        <v>188.21534548537517</v>
      </c>
      <c r="I55" s="161">
        <f t="shared" si="6"/>
        <v>2.2266800401203612</v>
      </c>
      <c r="J55" s="161">
        <f t="shared" si="7"/>
        <v>2.4086799276672695</v>
      </c>
    </row>
    <row r="56" spans="1:10" ht="28.75" customHeight="1" x14ac:dyDescent="0.3">
      <c r="A56" s="8" t="s">
        <v>13</v>
      </c>
      <c r="B56" s="8">
        <f t="shared" si="9"/>
        <v>38</v>
      </c>
      <c r="C56" s="8" t="s">
        <v>43</v>
      </c>
      <c r="D56" s="14" t="s">
        <v>9</v>
      </c>
      <c r="E56" s="117">
        <v>15.48</v>
      </c>
      <c r="F56" s="117">
        <v>0.46</v>
      </c>
      <c r="G56" s="117">
        <f t="shared" si="10"/>
        <v>15.940000000000001</v>
      </c>
      <c r="H56" s="160">
        <f t="shared" si="1"/>
        <v>450.47336441995202</v>
      </c>
      <c r="I56" s="161">
        <f t="shared" si="6"/>
        <v>5.3293212972250084</v>
      </c>
      <c r="J56" s="161">
        <f t="shared" si="7"/>
        <v>5.7649186256781197</v>
      </c>
    </row>
    <row r="57" spans="1:10" ht="56" x14ac:dyDescent="0.3">
      <c r="A57" s="8" t="s">
        <v>13</v>
      </c>
      <c r="B57" s="8">
        <f t="shared" si="9"/>
        <v>39</v>
      </c>
      <c r="C57" s="8" t="s">
        <v>44</v>
      </c>
      <c r="D57" s="14" t="s">
        <v>9</v>
      </c>
      <c r="E57" s="117">
        <v>9.2799999999999994</v>
      </c>
      <c r="F57" s="117">
        <v>0.46</v>
      </c>
      <c r="G57" s="117">
        <f t="shared" si="10"/>
        <v>9.74</v>
      </c>
      <c r="H57" s="160">
        <f t="shared" si="1"/>
        <v>275.25787763176487</v>
      </c>
      <c r="I57" s="161">
        <f t="shared" si="6"/>
        <v>3.2564359745904379</v>
      </c>
      <c r="J57" s="161">
        <f t="shared" si="7"/>
        <v>3.5226039783001806</v>
      </c>
    </row>
    <row r="58" spans="1:10" ht="30.65" customHeight="1" x14ac:dyDescent="0.3">
      <c r="A58" s="8" t="s">
        <v>13</v>
      </c>
      <c r="B58" s="8">
        <f t="shared" si="9"/>
        <v>40</v>
      </c>
      <c r="C58" s="8" t="s">
        <v>45</v>
      </c>
      <c r="D58" s="14" t="s">
        <v>9</v>
      </c>
      <c r="E58" s="117">
        <v>6.2</v>
      </c>
      <c r="F58" s="117">
        <v>0.46</v>
      </c>
      <c r="G58" s="117">
        <f t="shared" si="10"/>
        <v>6.66</v>
      </c>
      <c r="H58" s="160">
        <f t="shared" si="1"/>
        <v>188.21534548537517</v>
      </c>
      <c r="I58" s="161">
        <f t="shared" si="6"/>
        <v>2.2266800401203612</v>
      </c>
      <c r="J58" s="161">
        <f t="shared" si="7"/>
        <v>2.4086799276672695</v>
      </c>
    </row>
    <row r="59" spans="1:10" ht="42" x14ac:dyDescent="0.3">
      <c r="A59" s="8" t="s">
        <v>13</v>
      </c>
      <c r="B59" s="8">
        <f t="shared" si="9"/>
        <v>41</v>
      </c>
      <c r="C59" s="8" t="s">
        <v>46</v>
      </c>
      <c r="D59" s="14" t="s">
        <v>9</v>
      </c>
      <c r="E59" s="117">
        <v>6.2</v>
      </c>
      <c r="F59" s="117">
        <v>0.46</v>
      </c>
      <c r="G59" s="117">
        <f t="shared" si="10"/>
        <v>6.66</v>
      </c>
      <c r="H59" s="160">
        <f t="shared" si="1"/>
        <v>188.21534548537517</v>
      </c>
      <c r="I59" s="161">
        <f t="shared" si="6"/>
        <v>2.2266800401203612</v>
      </c>
      <c r="J59" s="161">
        <f t="shared" si="7"/>
        <v>2.4086799276672695</v>
      </c>
    </row>
    <row r="60" spans="1:10" ht="28" x14ac:dyDescent="0.3">
      <c r="A60" s="8" t="s">
        <v>13</v>
      </c>
      <c r="B60" s="8">
        <f t="shared" si="9"/>
        <v>42</v>
      </c>
      <c r="C60" s="8" t="s">
        <v>47</v>
      </c>
      <c r="D60" s="14" t="s">
        <v>9</v>
      </c>
      <c r="E60" s="117">
        <v>9.2799999999999994</v>
      </c>
      <c r="F60" s="117">
        <v>0.46</v>
      </c>
      <c r="G60" s="117">
        <f t="shared" si="10"/>
        <v>9.74</v>
      </c>
      <c r="H60" s="160">
        <f t="shared" si="1"/>
        <v>275.25787763176487</v>
      </c>
      <c r="I60" s="161">
        <f t="shared" si="6"/>
        <v>3.2564359745904379</v>
      </c>
      <c r="J60" s="161">
        <f t="shared" si="7"/>
        <v>3.5226039783001806</v>
      </c>
    </row>
    <row r="61" spans="1:10" ht="42" x14ac:dyDescent="0.3">
      <c r="A61" s="8" t="s">
        <v>13</v>
      </c>
      <c r="B61" s="8">
        <f t="shared" si="9"/>
        <v>43</v>
      </c>
      <c r="C61" s="8" t="s">
        <v>48</v>
      </c>
      <c r="D61" s="14" t="s">
        <v>9</v>
      </c>
      <c r="E61" s="117">
        <v>12.4</v>
      </c>
      <c r="F61" s="117">
        <v>0.46</v>
      </c>
      <c r="G61" s="117">
        <f t="shared" si="10"/>
        <v>12.860000000000001</v>
      </c>
      <c r="H61" s="160">
        <f t="shared" si="1"/>
        <v>363.43083227356226</v>
      </c>
      <c r="I61" s="161">
        <f t="shared" si="6"/>
        <v>4.2995653627549313</v>
      </c>
      <c r="J61" s="161">
        <f t="shared" si="7"/>
        <v>4.6509945750452077</v>
      </c>
    </row>
    <row r="62" spans="1:10" ht="56" x14ac:dyDescent="0.3">
      <c r="A62" s="8" t="s">
        <v>13</v>
      </c>
      <c r="B62" s="8">
        <f t="shared" si="9"/>
        <v>44</v>
      </c>
      <c r="C62" s="8" t="s">
        <v>49</v>
      </c>
      <c r="D62" s="14" t="s">
        <v>9</v>
      </c>
      <c r="E62" s="117">
        <v>12.4</v>
      </c>
      <c r="F62" s="117">
        <v>0.46</v>
      </c>
      <c r="G62" s="117">
        <f t="shared" si="10"/>
        <v>12.860000000000001</v>
      </c>
      <c r="H62" s="160">
        <f t="shared" si="1"/>
        <v>363.43083227356226</v>
      </c>
      <c r="I62" s="161">
        <f t="shared" si="6"/>
        <v>4.2995653627549313</v>
      </c>
      <c r="J62" s="161">
        <f t="shared" si="7"/>
        <v>4.6509945750452077</v>
      </c>
    </row>
    <row r="63" spans="1:10" ht="28" x14ac:dyDescent="0.3">
      <c r="A63" s="8" t="s">
        <v>13</v>
      </c>
      <c r="B63" s="8">
        <f t="shared" si="9"/>
        <v>45</v>
      </c>
      <c r="C63" s="8" t="s">
        <v>50</v>
      </c>
      <c r="D63" s="14" t="s">
        <v>9</v>
      </c>
      <c r="E63" s="117">
        <v>18.579999999999998</v>
      </c>
      <c r="F63" s="117">
        <v>0.46</v>
      </c>
      <c r="G63" s="117">
        <f t="shared" si="10"/>
        <v>19.04</v>
      </c>
      <c r="H63" s="160">
        <f t="shared" si="1"/>
        <v>538.08110781404548</v>
      </c>
      <c r="I63" s="161">
        <f t="shared" si="6"/>
        <v>6.3657639585422929</v>
      </c>
      <c r="J63" s="161">
        <f t="shared" si="7"/>
        <v>6.886075949367088</v>
      </c>
    </row>
    <row r="64" spans="1:10" ht="56" x14ac:dyDescent="0.3">
      <c r="A64" s="8" t="s">
        <v>13</v>
      </c>
      <c r="B64" s="8">
        <f t="shared" si="9"/>
        <v>46</v>
      </c>
      <c r="C64" s="8" t="s">
        <v>51</v>
      </c>
      <c r="D64" s="14" t="s">
        <v>9</v>
      </c>
      <c r="E64" s="117">
        <v>15.48</v>
      </c>
      <c r="F64" s="117">
        <v>0.46</v>
      </c>
      <c r="G64" s="117">
        <f t="shared" si="10"/>
        <v>15.940000000000001</v>
      </c>
      <c r="H64" s="160">
        <f t="shared" si="1"/>
        <v>450.47336441995202</v>
      </c>
      <c r="I64" s="161">
        <f t="shared" si="6"/>
        <v>5.3293212972250084</v>
      </c>
      <c r="J64" s="161">
        <f t="shared" si="7"/>
        <v>5.7649186256781197</v>
      </c>
    </row>
    <row r="65" spans="1:10" ht="15.5" x14ac:dyDescent="0.3">
      <c r="A65" s="8" t="s">
        <v>13</v>
      </c>
      <c r="B65" s="8">
        <f t="shared" si="9"/>
        <v>47</v>
      </c>
      <c r="C65" s="15" t="s">
        <v>52</v>
      </c>
      <c r="D65" s="14" t="s">
        <v>9</v>
      </c>
      <c r="E65" s="117">
        <v>9.2799999999999994</v>
      </c>
      <c r="F65" s="117">
        <v>0.46</v>
      </c>
      <c r="G65" s="117">
        <f t="shared" si="10"/>
        <v>9.74</v>
      </c>
      <c r="H65" s="160">
        <f t="shared" si="1"/>
        <v>275.25787763176487</v>
      </c>
      <c r="I65" s="161">
        <f t="shared" si="6"/>
        <v>3.2564359745904379</v>
      </c>
      <c r="J65" s="161">
        <f t="shared" si="7"/>
        <v>3.5226039783001806</v>
      </c>
    </row>
    <row r="66" spans="1:10" ht="42" x14ac:dyDescent="0.3">
      <c r="A66" s="8" t="s">
        <v>13</v>
      </c>
      <c r="B66" s="8">
        <f t="shared" si="9"/>
        <v>48</v>
      </c>
      <c r="C66" s="8" t="s">
        <v>53</v>
      </c>
      <c r="D66" s="14" t="s">
        <v>9</v>
      </c>
      <c r="E66" s="117">
        <v>12.4</v>
      </c>
      <c r="F66" s="117">
        <v>0.46</v>
      </c>
      <c r="G66" s="117">
        <f t="shared" si="10"/>
        <v>12.860000000000001</v>
      </c>
      <c r="H66" s="160">
        <f t="shared" si="1"/>
        <v>363.43083227356226</v>
      </c>
      <c r="I66" s="161">
        <f t="shared" si="6"/>
        <v>4.2995653627549313</v>
      </c>
      <c r="J66" s="161">
        <f t="shared" si="7"/>
        <v>4.6509945750452077</v>
      </c>
    </row>
    <row r="67" spans="1:10" ht="42" x14ac:dyDescent="0.3">
      <c r="A67" s="8" t="s">
        <v>13</v>
      </c>
      <c r="B67" s="8">
        <f t="shared" si="9"/>
        <v>49</v>
      </c>
      <c r="C67" s="8" t="s">
        <v>54</v>
      </c>
      <c r="D67" s="14" t="s">
        <v>9</v>
      </c>
      <c r="E67" s="117">
        <v>6.2</v>
      </c>
      <c r="F67" s="117">
        <v>0.46</v>
      </c>
      <c r="G67" s="117">
        <f t="shared" si="10"/>
        <v>6.66</v>
      </c>
      <c r="H67" s="160">
        <f t="shared" si="1"/>
        <v>188.21534548537517</v>
      </c>
      <c r="I67" s="161">
        <f t="shared" si="6"/>
        <v>2.2266800401203612</v>
      </c>
      <c r="J67" s="161">
        <f t="shared" si="7"/>
        <v>2.4086799276672695</v>
      </c>
    </row>
    <row r="68" spans="1:10" ht="28" x14ac:dyDescent="0.3">
      <c r="A68" s="8" t="s">
        <v>13</v>
      </c>
      <c r="B68" s="8">
        <f t="shared" si="9"/>
        <v>50</v>
      </c>
      <c r="C68" s="8" t="s">
        <v>55</v>
      </c>
      <c r="D68" s="14" t="s">
        <v>9</v>
      </c>
      <c r="E68" s="117">
        <v>6.2</v>
      </c>
      <c r="F68" s="117">
        <v>0.46</v>
      </c>
      <c r="G68" s="117">
        <f t="shared" si="10"/>
        <v>6.66</v>
      </c>
      <c r="H68" s="160">
        <f t="shared" si="1"/>
        <v>188.21534548537517</v>
      </c>
      <c r="I68" s="161">
        <f t="shared" si="6"/>
        <v>2.2266800401203612</v>
      </c>
      <c r="J68" s="161">
        <f t="shared" si="7"/>
        <v>2.4086799276672695</v>
      </c>
    </row>
    <row r="69" spans="1:10" ht="42" x14ac:dyDescent="0.3">
      <c r="A69" s="8" t="s">
        <v>13</v>
      </c>
      <c r="B69" s="8">
        <f t="shared" si="9"/>
        <v>51</v>
      </c>
      <c r="C69" s="8" t="s">
        <v>56</v>
      </c>
      <c r="D69" s="14" t="s">
        <v>9</v>
      </c>
      <c r="E69" s="117">
        <v>6.2</v>
      </c>
      <c r="F69" s="117">
        <v>0.46</v>
      </c>
      <c r="G69" s="117">
        <f t="shared" si="10"/>
        <v>6.66</v>
      </c>
      <c r="H69" s="160">
        <f t="shared" si="1"/>
        <v>188.21534548537517</v>
      </c>
      <c r="I69" s="161">
        <f t="shared" si="6"/>
        <v>2.2266800401203612</v>
      </c>
      <c r="J69" s="161">
        <f t="shared" si="7"/>
        <v>2.4086799276672695</v>
      </c>
    </row>
    <row r="70" spans="1:10" ht="15.5" x14ac:dyDescent="0.3">
      <c r="A70" s="8" t="s">
        <v>13</v>
      </c>
      <c r="B70" s="8">
        <f t="shared" si="9"/>
        <v>52</v>
      </c>
      <c r="C70" s="8" t="s">
        <v>57</v>
      </c>
      <c r="D70" s="14" t="s">
        <v>9</v>
      </c>
      <c r="E70" s="117">
        <v>6.2</v>
      </c>
      <c r="F70" s="117">
        <v>0.46</v>
      </c>
      <c r="G70" s="117">
        <f t="shared" si="10"/>
        <v>6.66</v>
      </c>
      <c r="H70" s="160">
        <f t="shared" si="1"/>
        <v>188.21534548537517</v>
      </c>
      <c r="I70" s="161">
        <f t="shared" si="6"/>
        <v>2.2266800401203612</v>
      </c>
      <c r="J70" s="161">
        <f t="shared" si="7"/>
        <v>2.4086799276672695</v>
      </c>
    </row>
    <row r="71" spans="1:10" ht="28" x14ac:dyDescent="0.3">
      <c r="A71" s="8" t="s">
        <v>13</v>
      </c>
      <c r="B71" s="8">
        <f t="shared" si="9"/>
        <v>53</v>
      </c>
      <c r="C71" s="8" t="s">
        <v>58</v>
      </c>
      <c r="D71" s="14" t="s">
        <v>9</v>
      </c>
      <c r="E71" s="117">
        <v>18.579999999999998</v>
      </c>
      <c r="F71" s="117">
        <v>0.46</v>
      </c>
      <c r="G71" s="117">
        <f t="shared" si="10"/>
        <v>19.04</v>
      </c>
      <c r="H71" s="160">
        <f t="shared" si="1"/>
        <v>538.08110781404548</v>
      </c>
      <c r="I71" s="161">
        <f t="shared" si="6"/>
        <v>6.3657639585422929</v>
      </c>
      <c r="J71" s="161">
        <f t="shared" si="7"/>
        <v>6.886075949367088</v>
      </c>
    </row>
    <row r="72" spans="1:10" ht="15.5" x14ac:dyDescent="0.3">
      <c r="A72" s="8" t="s">
        <v>13</v>
      </c>
      <c r="B72" s="8">
        <f t="shared" si="9"/>
        <v>54</v>
      </c>
      <c r="C72" s="8" t="s">
        <v>59</v>
      </c>
      <c r="D72" s="14" t="s">
        <v>9</v>
      </c>
      <c r="E72" s="117">
        <v>30.97</v>
      </c>
      <c r="F72" s="117">
        <v>0.46</v>
      </c>
      <c r="G72" s="117">
        <f t="shared" si="10"/>
        <v>31.43</v>
      </c>
      <c r="H72" s="160">
        <f t="shared" si="1"/>
        <v>888.2294757665677</v>
      </c>
      <c r="I72" s="161">
        <f t="shared" si="6"/>
        <v>10.508191240387829</v>
      </c>
      <c r="J72" s="161">
        <f t="shared" si="7"/>
        <v>11.367088607594937</v>
      </c>
    </row>
    <row r="73" spans="1:10" ht="15.5" x14ac:dyDescent="0.3">
      <c r="A73" s="8" t="s">
        <v>13</v>
      </c>
      <c r="B73" s="8">
        <f t="shared" si="9"/>
        <v>55</v>
      </c>
      <c r="C73" s="8" t="s">
        <v>60</v>
      </c>
      <c r="D73" s="14" t="s">
        <v>9</v>
      </c>
      <c r="E73" s="117">
        <v>18.579999999999998</v>
      </c>
      <c r="F73" s="117">
        <v>0.46</v>
      </c>
      <c r="G73" s="117">
        <f t="shared" si="10"/>
        <v>19.04</v>
      </c>
      <c r="H73" s="160">
        <f t="shared" si="1"/>
        <v>538.08110781404548</v>
      </c>
      <c r="I73" s="161">
        <f t="shared" si="6"/>
        <v>6.3657639585422929</v>
      </c>
      <c r="J73" s="161">
        <f t="shared" si="7"/>
        <v>6.886075949367088</v>
      </c>
    </row>
    <row r="74" spans="1:10" ht="15.5" x14ac:dyDescent="0.3">
      <c r="A74" s="8" t="s">
        <v>13</v>
      </c>
      <c r="B74" s="8">
        <f t="shared" si="9"/>
        <v>56</v>
      </c>
      <c r="C74" s="8" t="s">
        <v>61</v>
      </c>
      <c r="D74" s="14" t="s">
        <v>9</v>
      </c>
      <c r="E74" s="117">
        <v>24.77</v>
      </c>
      <c r="F74" s="117">
        <v>0.46</v>
      </c>
      <c r="G74" s="117">
        <f t="shared" si="10"/>
        <v>25.23</v>
      </c>
      <c r="H74" s="160">
        <f t="shared" si="1"/>
        <v>713.01398897838067</v>
      </c>
      <c r="I74" s="161">
        <f t="shared" si="6"/>
        <v>8.4353059177532597</v>
      </c>
      <c r="J74" s="161">
        <f t="shared" si="7"/>
        <v>9.1247739602169986</v>
      </c>
    </row>
    <row r="75" spans="1:10" ht="31.5" x14ac:dyDescent="0.3">
      <c r="A75" s="8" t="s">
        <v>18</v>
      </c>
      <c r="B75" s="8">
        <f t="shared" si="9"/>
        <v>57</v>
      </c>
      <c r="C75" s="8" t="s">
        <v>62</v>
      </c>
      <c r="D75" s="16" t="s">
        <v>63</v>
      </c>
      <c r="E75" s="117">
        <v>1.82</v>
      </c>
      <c r="F75" s="117">
        <v>0.18</v>
      </c>
      <c r="G75" s="117">
        <f t="shared" si="10"/>
        <v>2</v>
      </c>
      <c r="H75" s="160">
        <f t="shared" si="1"/>
        <v>56.521124770382933</v>
      </c>
      <c r="I75" s="161">
        <f t="shared" si="6"/>
        <v>0.66867268472082908</v>
      </c>
      <c r="J75" s="161">
        <f t="shared" si="7"/>
        <v>0.72332730560578662</v>
      </c>
    </row>
    <row r="76" spans="1:10" ht="15.5" x14ac:dyDescent="0.3">
      <c r="A76" s="18" t="s">
        <v>13</v>
      </c>
      <c r="B76" s="8"/>
      <c r="C76" s="166" t="s">
        <v>64</v>
      </c>
      <c r="D76" s="167"/>
      <c r="E76" s="130"/>
      <c r="F76" s="130"/>
      <c r="G76" s="130"/>
      <c r="H76" s="160"/>
      <c r="I76" s="161"/>
      <c r="J76" s="161"/>
    </row>
    <row r="77" spans="1:10" ht="31" customHeight="1" x14ac:dyDescent="0.3">
      <c r="A77" s="21" t="s">
        <v>13</v>
      </c>
      <c r="B77" s="8">
        <v>58</v>
      </c>
      <c r="C77" s="168" t="s">
        <v>65</v>
      </c>
      <c r="D77" s="169" t="s">
        <v>9</v>
      </c>
      <c r="E77" s="117">
        <v>4.58</v>
      </c>
      <c r="F77" s="117">
        <v>0.34</v>
      </c>
      <c r="G77" s="117">
        <f>E77+F77</f>
        <v>4.92</v>
      </c>
      <c r="H77" s="160">
        <f t="shared" si="1"/>
        <v>139.041966935142</v>
      </c>
      <c r="I77" s="161">
        <f t="shared" si="6"/>
        <v>1.6449348044132397</v>
      </c>
      <c r="J77" s="161">
        <f t="shared" si="7"/>
        <v>1.7793851717902349</v>
      </c>
    </row>
    <row r="78" spans="1:10" ht="31" customHeight="1" x14ac:dyDescent="0.3">
      <c r="A78" s="23" t="s">
        <v>13</v>
      </c>
      <c r="B78" s="8">
        <f t="shared" si="9"/>
        <v>59</v>
      </c>
      <c r="C78" s="168" t="s">
        <v>66</v>
      </c>
      <c r="D78" s="169" t="s">
        <v>9</v>
      </c>
      <c r="E78" s="117">
        <v>6.9</v>
      </c>
      <c r="F78" s="117">
        <v>0.56000000000000005</v>
      </c>
      <c r="G78" s="117">
        <f t="shared" ref="G78:G130" si="11">E78+F78</f>
        <v>7.4600000000000009</v>
      </c>
      <c r="H78" s="160">
        <f t="shared" ref="H78:H141" si="12">G78/$H$9</f>
        <v>210.82379539352834</v>
      </c>
      <c r="I78" s="161">
        <f t="shared" si="6"/>
        <v>2.4941491140086929</v>
      </c>
      <c r="J78" s="161">
        <f t="shared" si="7"/>
        <v>2.6980108499095841</v>
      </c>
    </row>
    <row r="79" spans="1:10" ht="31" customHeight="1" x14ac:dyDescent="0.3">
      <c r="A79" s="23" t="s">
        <v>13</v>
      </c>
      <c r="B79" s="8">
        <f t="shared" si="9"/>
        <v>60</v>
      </c>
      <c r="C79" s="168" t="s">
        <v>67</v>
      </c>
      <c r="D79" s="169" t="s">
        <v>9</v>
      </c>
      <c r="E79" s="117">
        <v>9.6</v>
      </c>
      <c r="F79" s="117">
        <v>0.3</v>
      </c>
      <c r="G79" s="117">
        <f t="shared" si="11"/>
        <v>9.9</v>
      </c>
      <c r="H79" s="160">
        <f t="shared" si="12"/>
        <v>279.7795676133955</v>
      </c>
      <c r="I79" s="161">
        <f t="shared" si="6"/>
        <v>3.3099297893681041</v>
      </c>
      <c r="J79" s="161">
        <f t="shared" si="7"/>
        <v>3.5804701627486439</v>
      </c>
    </row>
    <row r="80" spans="1:10" ht="31" customHeight="1" x14ac:dyDescent="0.3">
      <c r="A80" s="23" t="s">
        <v>13</v>
      </c>
      <c r="B80" s="8">
        <f t="shared" si="9"/>
        <v>61</v>
      </c>
      <c r="C80" s="170" t="s">
        <v>68</v>
      </c>
      <c r="D80" s="169" t="s">
        <v>9</v>
      </c>
      <c r="E80" s="117">
        <v>13.72</v>
      </c>
      <c r="F80" s="117">
        <v>0.44</v>
      </c>
      <c r="G80" s="117">
        <f t="shared" si="11"/>
        <v>14.16</v>
      </c>
      <c r="H80" s="160">
        <f t="shared" si="12"/>
        <v>400.16956337431117</v>
      </c>
      <c r="I80" s="161">
        <f t="shared" si="6"/>
        <v>4.7342026078234705</v>
      </c>
      <c r="J80" s="161">
        <f t="shared" si="7"/>
        <v>5.1211573236889691</v>
      </c>
    </row>
    <row r="81" spans="1:10" ht="31" customHeight="1" x14ac:dyDescent="0.3">
      <c r="A81" s="23" t="s">
        <v>13</v>
      </c>
      <c r="B81" s="8">
        <f t="shared" si="9"/>
        <v>62</v>
      </c>
      <c r="C81" s="170" t="s">
        <v>69</v>
      </c>
      <c r="D81" s="169" t="s">
        <v>9</v>
      </c>
      <c r="E81" s="117">
        <v>9.16</v>
      </c>
      <c r="F81" s="117">
        <v>0.38</v>
      </c>
      <c r="G81" s="117">
        <f t="shared" si="11"/>
        <v>9.5400000000000009</v>
      </c>
      <c r="H81" s="160">
        <f t="shared" si="12"/>
        <v>269.60576515472661</v>
      </c>
      <c r="I81" s="161">
        <f t="shared" si="6"/>
        <v>3.1895687061183553</v>
      </c>
      <c r="J81" s="161">
        <f t="shared" si="7"/>
        <v>3.4502712477396025</v>
      </c>
    </row>
    <row r="82" spans="1:10" ht="31" customHeight="1" x14ac:dyDescent="0.3">
      <c r="A82" s="23" t="s">
        <v>13</v>
      </c>
      <c r="B82" s="8">
        <f t="shared" si="9"/>
        <v>63</v>
      </c>
      <c r="C82" s="170" t="s">
        <v>70</v>
      </c>
      <c r="D82" s="169" t="s">
        <v>9</v>
      </c>
      <c r="E82" s="117">
        <v>9.16</v>
      </c>
      <c r="F82" s="117">
        <v>0.38</v>
      </c>
      <c r="G82" s="117">
        <f t="shared" si="11"/>
        <v>9.5400000000000009</v>
      </c>
      <c r="H82" s="160">
        <f t="shared" si="12"/>
        <v>269.60576515472661</v>
      </c>
      <c r="I82" s="161">
        <f t="shared" si="6"/>
        <v>3.1895687061183553</v>
      </c>
      <c r="J82" s="161">
        <f t="shared" si="7"/>
        <v>3.4502712477396025</v>
      </c>
    </row>
    <row r="83" spans="1:10" ht="31" customHeight="1" x14ac:dyDescent="0.3">
      <c r="A83" s="23" t="s">
        <v>13</v>
      </c>
      <c r="B83" s="8">
        <f t="shared" si="9"/>
        <v>64</v>
      </c>
      <c r="C83" s="170" t="s">
        <v>71</v>
      </c>
      <c r="D83" s="169" t="s">
        <v>9</v>
      </c>
      <c r="E83" s="117">
        <v>6.9</v>
      </c>
      <c r="F83" s="117">
        <v>0.53</v>
      </c>
      <c r="G83" s="117">
        <f t="shared" si="11"/>
        <v>7.4300000000000006</v>
      </c>
      <c r="H83" s="160">
        <f t="shared" si="12"/>
        <v>209.97597852197259</v>
      </c>
      <c r="I83" s="161">
        <f t="shared" si="6"/>
        <v>2.4841190237378803</v>
      </c>
      <c r="J83" s="161">
        <f t="shared" si="7"/>
        <v>2.6871609403254975</v>
      </c>
    </row>
    <row r="84" spans="1:10" ht="31" customHeight="1" x14ac:dyDescent="0.3">
      <c r="A84" s="23" t="s">
        <v>13</v>
      </c>
      <c r="B84" s="8">
        <f t="shared" si="9"/>
        <v>65</v>
      </c>
      <c r="C84" s="168" t="s">
        <v>72</v>
      </c>
      <c r="D84" s="169" t="s">
        <v>9</v>
      </c>
      <c r="E84" s="117">
        <v>9.18</v>
      </c>
      <c r="F84" s="117">
        <v>0.38</v>
      </c>
      <c r="G84" s="117">
        <f t="shared" si="11"/>
        <v>9.56</v>
      </c>
      <c r="H84" s="160">
        <f t="shared" si="12"/>
        <v>270.17097640243043</v>
      </c>
      <c r="I84" s="161">
        <f t="shared" si="6"/>
        <v>3.1962554329655632</v>
      </c>
      <c r="J84" s="161">
        <f t="shared" si="7"/>
        <v>3.4575045207956601</v>
      </c>
    </row>
    <row r="85" spans="1:10" ht="31" customHeight="1" x14ac:dyDescent="0.3">
      <c r="A85" s="23" t="s">
        <v>13</v>
      </c>
      <c r="B85" s="8">
        <f t="shared" si="9"/>
        <v>66</v>
      </c>
      <c r="C85" s="168" t="s">
        <v>73</v>
      </c>
      <c r="D85" s="169" t="s">
        <v>9</v>
      </c>
      <c r="E85" s="117">
        <v>4.66</v>
      </c>
      <c r="F85" s="117">
        <v>0.34</v>
      </c>
      <c r="G85" s="117">
        <f t="shared" si="11"/>
        <v>5</v>
      </c>
      <c r="H85" s="160">
        <f t="shared" si="12"/>
        <v>141.30281192595731</v>
      </c>
      <c r="I85" s="161">
        <f t="shared" ref="I85:I148" si="13">G85/$I$9</f>
        <v>1.6716817118020728</v>
      </c>
      <c r="J85" s="161">
        <f t="shared" ref="J85:J148" si="14">G85/$J$9</f>
        <v>1.8083182640144664</v>
      </c>
    </row>
    <row r="86" spans="1:10" ht="31" customHeight="1" x14ac:dyDescent="0.3">
      <c r="A86" s="23" t="s">
        <v>13</v>
      </c>
      <c r="B86" s="8">
        <f t="shared" si="9"/>
        <v>67</v>
      </c>
      <c r="C86" s="168" t="s">
        <v>74</v>
      </c>
      <c r="D86" s="169" t="s">
        <v>9</v>
      </c>
      <c r="E86" s="117">
        <v>4.58</v>
      </c>
      <c r="F86" s="117">
        <v>0.34</v>
      </c>
      <c r="G86" s="117">
        <f t="shared" si="11"/>
        <v>4.92</v>
      </c>
      <c r="H86" s="160">
        <f t="shared" si="12"/>
        <v>139.041966935142</v>
      </c>
      <c r="I86" s="161">
        <f t="shared" si="13"/>
        <v>1.6449348044132397</v>
      </c>
      <c r="J86" s="161">
        <f t="shared" si="14"/>
        <v>1.7793851717902349</v>
      </c>
    </row>
    <row r="87" spans="1:10" ht="31" customHeight="1" x14ac:dyDescent="0.3">
      <c r="A87" s="23" t="s">
        <v>13</v>
      </c>
      <c r="B87" s="8">
        <f t="shared" si="9"/>
        <v>68</v>
      </c>
      <c r="C87" s="168" t="s">
        <v>75</v>
      </c>
      <c r="D87" s="169" t="s">
        <v>9</v>
      </c>
      <c r="E87" s="117">
        <v>6.88</v>
      </c>
      <c r="F87" s="117">
        <v>0.34</v>
      </c>
      <c r="G87" s="117">
        <f t="shared" si="11"/>
        <v>7.22</v>
      </c>
      <c r="H87" s="160">
        <f t="shared" si="12"/>
        <v>204.04126042108237</v>
      </c>
      <c r="I87" s="161">
        <f t="shared" si="13"/>
        <v>2.4139083918421931</v>
      </c>
      <c r="J87" s="161">
        <f t="shared" si="14"/>
        <v>2.6112115732368895</v>
      </c>
    </row>
    <row r="88" spans="1:10" ht="31" customHeight="1" x14ac:dyDescent="0.3">
      <c r="A88" s="23" t="s">
        <v>13</v>
      </c>
      <c r="B88" s="8">
        <f t="shared" si="9"/>
        <v>69</v>
      </c>
      <c r="C88" s="168" t="s">
        <v>76</v>
      </c>
      <c r="D88" s="169" t="s">
        <v>9</v>
      </c>
      <c r="E88" s="117">
        <v>4.72</v>
      </c>
      <c r="F88" s="117">
        <v>0.34</v>
      </c>
      <c r="G88" s="117">
        <f t="shared" si="11"/>
        <v>5.0599999999999996</v>
      </c>
      <c r="H88" s="160">
        <f t="shared" si="12"/>
        <v>142.99844566906881</v>
      </c>
      <c r="I88" s="161">
        <f t="shared" si="13"/>
        <v>1.6917418923436975</v>
      </c>
      <c r="J88" s="161">
        <f t="shared" si="14"/>
        <v>1.83001808318264</v>
      </c>
    </row>
    <row r="89" spans="1:10" ht="31" customHeight="1" x14ac:dyDescent="0.3">
      <c r="A89" s="23" t="s">
        <v>13</v>
      </c>
      <c r="B89" s="8">
        <f t="shared" si="9"/>
        <v>70</v>
      </c>
      <c r="C89" s="168" t="s">
        <v>77</v>
      </c>
      <c r="D89" s="169" t="s">
        <v>9</v>
      </c>
      <c r="E89" s="117">
        <v>13.13</v>
      </c>
      <c r="F89" s="117">
        <v>0.34</v>
      </c>
      <c r="G89" s="117">
        <f t="shared" si="11"/>
        <v>13.47</v>
      </c>
      <c r="H89" s="160">
        <f t="shared" si="12"/>
        <v>380.66977532852906</v>
      </c>
      <c r="I89" s="161">
        <f t="shared" si="13"/>
        <v>4.5035105315947845</v>
      </c>
      <c r="J89" s="161">
        <f t="shared" si="14"/>
        <v>4.8716094032549728</v>
      </c>
    </row>
    <row r="90" spans="1:10" ht="31" customHeight="1" x14ac:dyDescent="0.3">
      <c r="A90" s="23" t="s">
        <v>13</v>
      </c>
      <c r="B90" s="8">
        <f t="shared" si="9"/>
        <v>71</v>
      </c>
      <c r="C90" s="168" t="s">
        <v>78</v>
      </c>
      <c r="D90" s="169" t="s">
        <v>9</v>
      </c>
      <c r="E90" s="117">
        <v>7</v>
      </c>
      <c r="F90" s="117">
        <v>0.56000000000000005</v>
      </c>
      <c r="G90" s="117">
        <f t="shared" si="11"/>
        <v>7.5600000000000005</v>
      </c>
      <c r="H90" s="160">
        <f t="shared" si="12"/>
        <v>213.6498516320475</v>
      </c>
      <c r="I90" s="161">
        <f t="shared" si="13"/>
        <v>2.5275827482447344</v>
      </c>
      <c r="J90" s="161">
        <f t="shared" si="14"/>
        <v>2.7341772151898733</v>
      </c>
    </row>
    <row r="91" spans="1:10" ht="31" customHeight="1" x14ac:dyDescent="0.3">
      <c r="A91" s="23" t="s">
        <v>13</v>
      </c>
      <c r="B91" s="8">
        <f t="shared" si="9"/>
        <v>72</v>
      </c>
      <c r="C91" s="168" t="s">
        <v>79</v>
      </c>
      <c r="D91" s="169" t="s">
        <v>9</v>
      </c>
      <c r="E91" s="117">
        <v>6.88</v>
      </c>
      <c r="F91" s="117">
        <v>0.34</v>
      </c>
      <c r="G91" s="117">
        <f t="shared" si="11"/>
        <v>7.22</v>
      </c>
      <c r="H91" s="160">
        <f t="shared" si="12"/>
        <v>204.04126042108237</v>
      </c>
      <c r="I91" s="161">
        <f t="shared" si="13"/>
        <v>2.4139083918421931</v>
      </c>
      <c r="J91" s="161">
        <f t="shared" si="14"/>
        <v>2.6112115732368895</v>
      </c>
    </row>
    <row r="92" spans="1:10" ht="31" customHeight="1" x14ac:dyDescent="0.3">
      <c r="A92" s="23" t="s">
        <v>12</v>
      </c>
      <c r="B92" s="8"/>
      <c r="C92" s="166" t="s">
        <v>80</v>
      </c>
      <c r="D92" s="169"/>
      <c r="E92" s="130"/>
      <c r="F92" s="117"/>
      <c r="G92" s="117"/>
      <c r="H92" s="160"/>
      <c r="I92" s="161"/>
      <c r="J92" s="161"/>
    </row>
    <row r="93" spans="1:10" ht="31" customHeight="1" x14ac:dyDescent="0.3">
      <c r="A93" s="23"/>
      <c r="B93" s="8">
        <v>73</v>
      </c>
      <c r="C93" s="79" t="s">
        <v>225</v>
      </c>
      <c r="D93" s="22" t="s">
        <v>9</v>
      </c>
      <c r="E93" s="117">
        <v>4.5999999999999996</v>
      </c>
      <c r="F93" s="117">
        <v>0.34</v>
      </c>
      <c r="G93" s="117">
        <f t="shared" ref="G93" si="15">E93+F93</f>
        <v>4.9399999999999995</v>
      </c>
      <c r="H93" s="160">
        <f t="shared" ref="H93" si="16">G93/$H$9</f>
        <v>139.60717818284581</v>
      </c>
      <c r="I93" s="161">
        <f t="shared" ref="I93" si="17">G93/$I$9</f>
        <v>1.6516215312604479</v>
      </c>
      <c r="J93" s="161">
        <f t="shared" ref="J93" si="18">G93/$J$9</f>
        <v>1.7866184448462927</v>
      </c>
    </row>
    <row r="94" spans="1:10" ht="31" customHeight="1" x14ac:dyDescent="0.3">
      <c r="A94" s="23" t="s">
        <v>12</v>
      </c>
      <c r="B94" s="171">
        <v>74</v>
      </c>
      <c r="C94" s="172" t="s">
        <v>82</v>
      </c>
      <c r="D94" s="173" t="s">
        <v>9</v>
      </c>
      <c r="E94" s="174">
        <v>4.78</v>
      </c>
      <c r="F94" s="117">
        <v>0.34</v>
      </c>
      <c r="G94" s="174">
        <f t="shared" si="11"/>
        <v>5.12</v>
      </c>
      <c r="H94" s="160">
        <f t="shared" si="12"/>
        <v>144.69407941218032</v>
      </c>
      <c r="I94" s="161">
        <f t="shared" si="13"/>
        <v>1.7118020728853227</v>
      </c>
      <c r="J94" s="161">
        <f t="shared" si="14"/>
        <v>1.8517179023508137</v>
      </c>
    </row>
    <row r="95" spans="1:10" ht="31" customHeight="1" x14ac:dyDescent="0.3">
      <c r="A95" s="23" t="s">
        <v>12</v>
      </c>
      <c r="B95" s="8">
        <f t="shared" si="9"/>
        <v>75</v>
      </c>
      <c r="C95" s="168" t="s">
        <v>83</v>
      </c>
      <c r="D95" s="169" t="s">
        <v>9</v>
      </c>
      <c r="E95" s="117">
        <v>9.5500000000000007</v>
      </c>
      <c r="F95" s="117">
        <v>0.34</v>
      </c>
      <c r="G95" s="117">
        <f t="shared" si="11"/>
        <v>9.89</v>
      </c>
      <c r="H95" s="160">
        <f t="shared" si="12"/>
        <v>279.49696198954359</v>
      </c>
      <c r="I95" s="161">
        <f t="shared" si="13"/>
        <v>3.3065864259445004</v>
      </c>
      <c r="J95" s="161">
        <f t="shared" si="14"/>
        <v>3.5768535262206149</v>
      </c>
    </row>
    <row r="96" spans="1:10" ht="31" customHeight="1" x14ac:dyDescent="0.3">
      <c r="A96" s="23" t="s">
        <v>12</v>
      </c>
      <c r="B96" s="8">
        <f t="shared" ref="B96" si="19">B95+1</f>
        <v>76</v>
      </c>
      <c r="C96" s="168" t="s">
        <v>84</v>
      </c>
      <c r="D96" s="169" t="s">
        <v>9</v>
      </c>
      <c r="E96" s="117">
        <v>9.24</v>
      </c>
      <c r="F96" s="117">
        <v>0.34</v>
      </c>
      <c r="G96" s="117">
        <f t="shared" si="11"/>
        <v>9.58</v>
      </c>
      <c r="H96" s="160">
        <f t="shared" si="12"/>
        <v>270.73618765013424</v>
      </c>
      <c r="I96" s="161">
        <f t="shared" si="13"/>
        <v>3.2029421598127716</v>
      </c>
      <c r="J96" s="161">
        <f t="shared" si="14"/>
        <v>3.4647377938517177</v>
      </c>
    </row>
    <row r="97" spans="1:10" ht="31" customHeight="1" x14ac:dyDescent="0.3">
      <c r="A97" s="23" t="s">
        <v>16</v>
      </c>
      <c r="B97" s="8"/>
      <c r="C97" s="166" t="s">
        <v>85</v>
      </c>
      <c r="D97" s="169"/>
      <c r="E97" s="117"/>
      <c r="F97" s="117"/>
      <c r="G97" s="117"/>
      <c r="H97" s="160"/>
      <c r="I97" s="161"/>
      <c r="J97" s="161"/>
    </row>
    <row r="98" spans="1:10" ht="31" customHeight="1" x14ac:dyDescent="0.3">
      <c r="A98" s="23" t="s">
        <v>16</v>
      </c>
      <c r="B98" s="8">
        <v>79</v>
      </c>
      <c r="C98" s="168" t="s">
        <v>86</v>
      </c>
      <c r="D98" s="169" t="s">
        <v>9</v>
      </c>
      <c r="E98" s="117">
        <v>9.14</v>
      </c>
      <c r="F98" s="117">
        <v>0.42</v>
      </c>
      <c r="G98" s="117">
        <f t="shared" si="11"/>
        <v>9.56</v>
      </c>
      <c r="H98" s="160">
        <f t="shared" si="12"/>
        <v>270.17097640243043</v>
      </c>
      <c r="I98" s="161">
        <f t="shared" si="13"/>
        <v>3.1962554329655632</v>
      </c>
      <c r="J98" s="161">
        <f t="shared" si="14"/>
        <v>3.4575045207956601</v>
      </c>
    </row>
    <row r="99" spans="1:10" ht="31" customHeight="1" x14ac:dyDescent="0.3">
      <c r="A99" s="23" t="s">
        <v>16</v>
      </c>
      <c r="B99" s="8">
        <f t="shared" ref="B99:B152" si="20">B98+1</f>
        <v>80</v>
      </c>
      <c r="C99" s="168" t="s">
        <v>87</v>
      </c>
      <c r="D99" s="169" t="s">
        <v>9</v>
      </c>
      <c r="E99" s="117">
        <v>10.130000000000001</v>
      </c>
      <c r="F99" s="117">
        <v>0.34</v>
      </c>
      <c r="G99" s="117">
        <f t="shared" si="11"/>
        <v>10.47</v>
      </c>
      <c r="H99" s="160">
        <f t="shared" si="12"/>
        <v>295.88808817295467</v>
      </c>
      <c r="I99" s="161">
        <f t="shared" si="13"/>
        <v>3.5005015045135406</v>
      </c>
      <c r="J99" s="161">
        <f t="shared" si="14"/>
        <v>3.786618444846293</v>
      </c>
    </row>
    <row r="100" spans="1:10" ht="31" customHeight="1" x14ac:dyDescent="0.3">
      <c r="A100" s="23" t="s">
        <v>16</v>
      </c>
      <c r="B100" s="8">
        <f t="shared" si="20"/>
        <v>81</v>
      </c>
      <c r="C100" s="168" t="s">
        <v>88</v>
      </c>
      <c r="D100" s="169" t="s">
        <v>9</v>
      </c>
      <c r="E100" s="117">
        <v>11.99</v>
      </c>
      <c r="F100" s="117">
        <v>0.3</v>
      </c>
      <c r="G100" s="117">
        <f t="shared" si="11"/>
        <v>12.290000000000001</v>
      </c>
      <c r="H100" s="160">
        <f t="shared" si="12"/>
        <v>347.32231171400315</v>
      </c>
      <c r="I100" s="161">
        <f t="shared" si="13"/>
        <v>4.1089936476094957</v>
      </c>
      <c r="J100" s="161">
        <f t="shared" si="14"/>
        <v>4.4448462929475587</v>
      </c>
    </row>
    <row r="101" spans="1:10" ht="31" customHeight="1" x14ac:dyDescent="0.3">
      <c r="A101" s="23" t="s">
        <v>16</v>
      </c>
      <c r="B101" s="8">
        <f t="shared" si="20"/>
        <v>82</v>
      </c>
      <c r="C101" s="168" t="s">
        <v>89</v>
      </c>
      <c r="D101" s="169" t="s">
        <v>9</v>
      </c>
      <c r="E101" s="117">
        <v>9.52</v>
      </c>
      <c r="F101" s="117">
        <v>0.3</v>
      </c>
      <c r="G101" s="117">
        <f t="shared" si="11"/>
        <v>9.82</v>
      </c>
      <c r="H101" s="160">
        <f t="shared" si="12"/>
        <v>277.51872262258019</v>
      </c>
      <c r="I101" s="161">
        <f t="shared" si="13"/>
        <v>3.283182881979271</v>
      </c>
      <c r="J101" s="161">
        <f t="shared" si="14"/>
        <v>3.5515370705244123</v>
      </c>
    </row>
    <row r="102" spans="1:10" ht="31" customHeight="1" x14ac:dyDescent="0.3">
      <c r="A102" s="23" t="s">
        <v>18</v>
      </c>
      <c r="B102" s="8"/>
      <c r="C102" s="166" t="s">
        <v>90</v>
      </c>
      <c r="D102" s="169"/>
      <c r="E102" s="130"/>
      <c r="F102" s="117"/>
      <c r="G102" s="117"/>
      <c r="H102" s="160"/>
      <c r="I102" s="161"/>
      <c r="J102" s="161"/>
    </row>
    <row r="103" spans="1:10" ht="31" customHeight="1" x14ac:dyDescent="0.3">
      <c r="A103" s="23" t="s">
        <v>18</v>
      </c>
      <c r="B103" s="8">
        <v>83</v>
      </c>
      <c r="C103" s="168" t="s">
        <v>91</v>
      </c>
      <c r="D103" s="169" t="s">
        <v>81</v>
      </c>
      <c r="E103" s="117">
        <v>2.2999999999999998</v>
      </c>
      <c r="F103" s="117">
        <v>0</v>
      </c>
      <c r="G103" s="117">
        <f t="shared" si="11"/>
        <v>2.2999999999999998</v>
      </c>
      <c r="H103" s="160">
        <f t="shared" si="12"/>
        <v>64.99929348594037</v>
      </c>
      <c r="I103" s="161">
        <f t="shared" si="13"/>
        <v>0.76897358742895339</v>
      </c>
      <c r="J103" s="161">
        <f t="shared" si="14"/>
        <v>0.83182640144665454</v>
      </c>
    </row>
    <row r="104" spans="1:10" ht="31" customHeight="1" x14ac:dyDescent="0.3">
      <c r="A104" s="23" t="s">
        <v>18</v>
      </c>
      <c r="B104" s="8">
        <f t="shared" si="20"/>
        <v>84</v>
      </c>
      <c r="C104" s="168" t="s">
        <v>92</v>
      </c>
      <c r="D104" s="169" t="s">
        <v>9</v>
      </c>
      <c r="E104" s="117">
        <v>5.08</v>
      </c>
      <c r="F104" s="117">
        <v>0.27</v>
      </c>
      <c r="G104" s="117">
        <f t="shared" si="11"/>
        <v>5.35</v>
      </c>
      <c r="H104" s="160">
        <f t="shared" si="12"/>
        <v>151.19400876077432</v>
      </c>
      <c r="I104" s="161">
        <f t="shared" si="13"/>
        <v>1.7886994316282179</v>
      </c>
      <c r="J104" s="161">
        <f t="shared" si="14"/>
        <v>1.934900542495479</v>
      </c>
    </row>
    <row r="105" spans="1:10" ht="31" customHeight="1" x14ac:dyDescent="0.3">
      <c r="A105" s="23" t="s">
        <v>18</v>
      </c>
      <c r="B105" s="8">
        <f t="shared" si="20"/>
        <v>85</v>
      </c>
      <c r="C105" s="168" t="s">
        <v>93</v>
      </c>
      <c r="D105" s="169" t="s">
        <v>9</v>
      </c>
      <c r="E105" s="117">
        <v>4.58</v>
      </c>
      <c r="F105" s="117">
        <v>0.17</v>
      </c>
      <c r="G105" s="117">
        <f t="shared" si="11"/>
        <v>4.75</v>
      </c>
      <c r="H105" s="160">
        <f t="shared" si="12"/>
        <v>134.23767132965946</v>
      </c>
      <c r="I105" s="161">
        <f t="shared" si="13"/>
        <v>1.5880976262119693</v>
      </c>
      <c r="J105" s="161">
        <f t="shared" si="14"/>
        <v>1.7179023508137432</v>
      </c>
    </row>
    <row r="106" spans="1:10" ht="31" customHeight="1" x14ac:dyDescent="0.3">
      <c r="A106" s="23" t="s">
        <v>18</v>
      </c>
      <c r="B106" s="8">
        <f t="shared" si="20"/>
        <v>86</v>
      </c>
      <c r="C106" s="168" t="s">
        <v>94</v>
      </c>
      <c r="D106" s="169" t="s">
        <v>81</v>
      </c>
      <c r="E106" s="117">
        <v>4.58</v>
      </c>
      <c r="F106" s="117">
        <v>0</v>
      </c>
      <c r="G106" s="117">
        <f t="shared" si="11"/>
        <v>4.58</v>
      </c>
      <c r="H106" s="160">
        <f t="shared" si="12"/>
        <v>129.43337572417693</v>
      </c>
      <c r="I106" s="161">
        <f t="shared" si="13"/>
        <v>1.5312604480106988</v>
      </c>
      <c r="J106" s="161">
        <f t="shared" si="14"/>
        <v>1.6564195298372513</v>
      </c>
    </row>
    <row r="107" spans="1:10" ht="31" customHeight="1" x14ac:dyDescent="0.3">
      <c r="A107" s="23" t="s">
        <v>18</v>
      </c>
      <c r="B107" s="8">
        <f t="shared" si="20"/>
        <v>87</v>
      </c>
      <c r="C107" s="168" t="s">
        <v>95</v>
      </c>
      <c r="D107" s="169" t="s">
        <v>96</v>
      </c>
      <c r="E107" s="117">
        <v>10.86</v>
      </c>
      <c r="F107" s="117">
        <v>0.54</v>
      </c>
      <c r="G107" s="117">
        <f t="shared" si="11"/>
        <v>11.399999999999999</v>
      </c>
      <c r="H107" s="160">
        <f t="shared" si="12"/>
        <v>322.17041119118267</v>
      </c>
      <c r="I107" s="161">
        <f t="shared" si="13"/>
        <v>3.8114343029087254</v>
      </c>
      <c r="J107" s="161">
        <f t="shared" si="14"/>
        <v>4.122965641952983</v>
      </c>
    </row>
    <row r="108" spans="1:10" ht="31" customHeight="1" x14ac:dyDescent="0.3">
      <c r="A108" s="23" t="s">
        <v>18</v>
      </c>
      <c r="B108" s="8">
        <f t="shared" si="20"/>
        <v>88</v>
      </c>
      <c r="C108" s="168" t="s">
        <v>97</v>
      </c>
      <c r="D108" s="169" t="s">
        <v>9</v>
      </c>
      <c r="E108" s="117">
        <v>2.2999999999999998</v>
      </c>
      <c r="F108" s="117">
        <v>0.8</v>
      </c>
      <c r="G108" s="117">
        <f t="shared" si="11"/>
        <v>3.0999999999999996</v>
      </c>
      <c r="H108" s="160">
        <f t="shared" si="12"/>
        <v>87.607743394093532</v>
      </c>
      <c r="I108" s="161">
        <f t="shared" si="13"/>
        <v>1.036442661317285</v>
      </c>
      <c r="J108" s="161">
        <f t="shared" si="14"/>
        <v>1.1211573236889691</v>
      </c>
    </row>
    <row r="109" spans="1:10" ht="31" customHeight="1" x14ac:dyDescent="0.3">
      <c r="A109" s="23"/>
      <c r="B109" s="8">
        <f t="shared" si="20"/>
        <v>89</v>
      </c>
      <c r="C109" s="168" t="s">
        <v>113</v>
      </c>
      <c r="D109" s="169" t="s">
        <v>9</v>
      </c>
      <c r="E109" s="117">
        <v>1.02</v>
      </c>
      <c r="F109" s="117">
        <v>0.23</v>
      </c>
      <c r="G109" s="117">
        <f t="shared" si="11"/>
        <v>1.25</v>
      </c>
      <c r="H109" s="160">
        <f t="shared" si="12"/>
        <v>35.325702981489329</v>
      </c>
      <c r="I109" s="161">
        <f t="shared" si="13"/>
        <v>0.4179204279505182</v>
      </c>
      <c r="J109" s="161">
        <f t="shared" si="14"/>
        <v>0.4520795660036166</v>
      </c>
    </row>
    <row r="110" spans="1:10" ht="31" customHeight="1" x14ac:dyDescent="0.3">
      <c r="A110" s="23" t="s">
        <v>20</v>
      </c>
      <c r="B110" s="8"/>
      <c r="C110" s="166" t="s">
        <v>98</v>
      </c>
      <c r="D110" s="169"/>
      <c r="E110" s="117"/>
      <c r="F110" s="117"/>
      <c r="G110" s="117"/>
      <c r="H110" s="160"/>
      <c r="I110" s="161"/>
      <c r="J110" s="161"/>
    </row>
    <row r="111" spans="1:10" ht="31" customHeight="1" x14ac:dyDescent="0.3">
      <c r="A111" s="23" t="s">
        <v>20</v>
      </c>
      <c r="B111" s="8">
        <v>90</v>
      </c>
      <c r="C111" s="168" t="s">
        <v>99</v>
      </c>
      <c r="D111" s="169" t="s">
        <v>9</v>
      </c>
      <c r="E111" s="117">
        <v>13.72</v>
      </c>
      <c r="F111" s="117">
        <v>0.47</v>
      </c>
      <c r="G111" s="117">
        <f t="shared" si="11"/>
        <v>14.190000000000001</v>
      </c>
      <c r="H111" s="160">
        <f t="shared" si="12"/>
        <v>401.01738024586695</v>
      </c>
      <c r="I111" s="161">
        <f t="shared" si="13"/>
        <v>4.7442326980942831</v>
      </c>
      <c r="J111" s="161">
        <f t="shared" si="14"/>
        <v>5.1320072332730566</v>
      </c>
    </row>
    <row r="112" spans="1:10" ht="31" customHeight="1" x14ac:dyDescent="0.3">
      <c r="A112" s="23" t="s">
        <v>20</v>
      </c>
      <c r="B112" s="8">
        <f t="shared" si="20"/>
        <v>91</v>
      </c>
      <c r="C112" s="168" t="s">
        <v>100</v>
      </c>
      <c r="D112" s="169" t="s">
        <v>9</v>
      </c>
      <c r="E112" s="117">
        <v>5.15</v>
      </c>
      <c r="F112" s="117">
        <v>0.3</v>
      </c>
      <c r="G112" s="117">
        <f t="shared" si="11"/>
        <v>5.45</v>
      </c>
      <c r="H112" s="160">
        <f t="shared" si="12"/>
        <v>154.02006499929348</v>
      </c>
      <c r="I112" s="161">
        <f t="shared" si="13"/>
        <v>1.8221330658642594</v>
      </c>
      <c r="J112" s="161">
        <f t="shared" si="14"/>
        <v>1.9710669077757685</v>
      </c>
    </row>
    <row r="113" spans="1:10" ht="31" customHeight="1" x14ac:dyDescent="0.3">
      <c r="A113" s="23" t="s">
        <v>20</v>
      </c>
      <c r="B113" s="8">
        <f t="shared" si="20"/>
        <v>92</v>
      </c>
      <c r="C113" s="168" t="s">
        <v>101</v>
      </c>
      <c r="D113" s="169" t="s">
        <v>9</v>
      </c>
      <c r="E113" s="117">
        <v>10.27</v>
      </c>
      <c r="F113" s="117">
        <v>0.3</v>
      </c>
      <c r="G113" s="117">
        <f t="shared" si="11"/>
        <v>10.57</v>
      </c>
      <c r="H113" s="160">
        <f t="shared" si="12"/>
        <v>298.7141444114738</v>
      </c>
      <c r="I113" s="161">
        <f t="shared" si="13"/>
        <v>3.5339351387495821</v>
      </c>
      <c r="J113" s="161">
        <f t="shared" si="14"/>
        <v>3.8227848101265822</v>
      </c>
    </row>
    <row r="114" spans="1:10" ht="31" customHeight="1" x14ac:dyDescent="0.3">
      <c r="A114" s="23" t="s">
        <v>20</v>
      </c>
      <c r="B114" s="8">
        <f t="shared" si="20"/>
        <v>93</v>
      </c>
      <c r="C114" s="168" t="s">
        <v>102</v>
      </c>
      <c r="D114" s="169" t="s">
        <v>9</v>
      </c>
      <c r="E114" s="117">
        <v>19.13</v>
      </c>
      <c r="F114" s="117">
        <v>0.41</v>
      </c>
      <c r="G114" s="117">
        <f t="shared" si="11"/>
        <v>19.54</v>
      </c>
      <c r="H114" s="160">
        <f t="shared" si="12"/>
        <v>552.21138900664118</v>
      </c>
      <c r="I114" s="161">
        <f t="shared" si="13"/>
        <v>6.5329321297225</v>
      </c>
      <c r="J114" s="161">
        <f t="shared" si="14"/>
        <v>7.0669077757685343</v>
      </c>
    </row>
    <row r="115" spans="1:10" ht="31" customHeight="1" x14ac:dyDescent="0.3">
      <c r="A115" s="23" t="s">
        <v>20</v>
      </c>
      <c r="B115" s="8">
        <f t="shared" si="20"/>
        <v>94</v>
      </c>
      <c r="C115" s="168" t="s">
        <v>189</v>
      </c>
      <c r="D115" s="169" t="s">
        <v>9</v>
      </c>
      <c r="E115" s="117">
        <v>4.8099999999999996</v>
      </c>
      <c r="F115" s="117">
        <v>0.96</v>
      </c>
      <c r="G115" s="117">
        <f t="shared" si="11"/>
        <v>5.77</v>
      </c>
      <c r="H115" s="160">
        <f t="shared" si="12"/>
        <v>163.06344496255474</v>
      </c>
      <c r="I115" s="161">
        <f t="shared" si="13"/>
        <v>1.9291206954195919</v>
      </c>
      <c r="J115" s="161">
        <f t="shared" si="14"/>
        <v>2.0867992766726942</v>
      </c>
    </row>
    <row r="116" spans="1:10" ht="31" customHeight="1" x14ac:dyDescent="0.3">
      <c r="A116" s="23" t="s">
        <v>20</v>
      </c>
      <c r="B116" s="8">
        <f t="shared" si="20"/>
        <v>95</v>
      </c>
      <c r="C116" s="168" t="s">
        <v>103</v>
      </c>
      <c r="D116" s="169" t="s">
        <v>9</v>
      </c>
      <c r="E116" s="117">
        <v>7.57</v>
      </c>
      <c r="F116" s="117">
        <v>0.45</v>
      </c>
      <c r="G116" s="117">
        <f t="shared" si="11"/>
        <v>8.02</v>
      </c>
      <c r="H116" s="160">
        <f t="shared" si="12"/>
        <v>226.64971032923555</v>
      </c>
      <c r="I116" s="161">
        <f t="shared" si="13"/>
        <v>2.6813774657305247</v>
      </c>
      <c r="J116" s="161">
        <f t="shared" si="14"/>
        <v>2.9005424954792041</v>
      </c>
    </row>
    <row r="117" spans="1:10" ht="31" customHeight="1" x14ac:dyDescent="0.3">
      <c r="A117" s="23" t="s">
        <v>20</v>
      </c>
      <c r="B117" s="8">
        <f t="shared" si="20"/>
        <v>96</v>
      </c>
      <c r="C117" s="168" t="s">
        <v>104</v>
      </c>
      <c r="D117" s="169" t="s">
        <v>9</v>
      </c>
      <c r="E117" s="117">
        <v>7.52</v>
      </c>
      <c r="F117" s="117">
        <v>0.45</v>
      </c>
      <c r="G117" s="117">
        <f t="shared" si="11"/>
        <v>7.97</v>
      </c>
      <c r="H117" s="160">
        <f t="shared" si="12"/>
        <v>225.23668220997598</v>
      </c>
      <c r="I117" s="161">
        <f t="shared" si="13"/>
        <v>2.6646606486125042</v>
      </c>
      <c r="J117" s="161">
        <f t="shared" si="14"/>
        <v>2.8824593128390594</v>
      </c>
    </row>
    <row r="118" spans="1:10" ht="31" customHeight="1" x14ac:dyDescent="0.3">
      <c r="A118" s="23" t="s">
        <v>20</v>
      </c>
      <c r="B118" s="8">
        <f t="shared" si="20"/>
        <v>97</v>
      </c>
      <c r="C118" s="168" t="s">
        <v>105</v>
      </c>
      <c r="D118" s="169" t="s">
        <v>9</v>
      </c>
      <c r="E118" s="117">
        <v>7.58</v>
      </c>
      <c r="F118" s="117">
        <v>0.45</v>
      </c>
      <c r="G118" s="117">
        <f t="shared" si="11"/>
        <v>8.0299999999999994</v>
      </c>
      <c r="H118" s="160">
        <f t="shared" si="12"/>
        <v>226.93231595308745</v>
      </c>
      <c r="I118" s="161">
        <f t="shared" si="13"/>
        <v>2.6847208291541289</v>
      </c>
      <c r="J118" s="161">
        <f t="shared" si="14"/>
        <v>2.9041591320072331</v>
      </c>
    </row>
    <row r="119" spans="1:10" ht="31" customHeight="1" x14ac:dyDescent="0.3">
      <c r="A119" s="23" t="s">
        <v>22</v>
      </c>
      <c r="B119" s="8"/>
      <c r="C119" s="166" t="s">
        <v>106</v>
      </c>
      <c r="D119" s="169"/>
      <c r="E119" s="117"/>
      <c r="F119" s="117"/>
      <c r="G119" s="117"/>
      <c r="H119" s="160"/>
      <c r="I119" s="161"/>
      <c r="J119" s="161"/>
    </row>
    <row r="120" spans="1:10" ht="31" customHeight="1" x14ac:dyDescent="0.3">
      <c r="A120" s="23" t="s">
        <v>22</v>
      </c>
      <c r="B120" s="8">
        <v>98</v>
      </c>
      <c r="C120" s="223" t="s">
        <v>107</v>
      </c>
      <c r="D120" s="169" t="s">
        <v>9</v>
      </c>
      <c r="E120" s="117">
        <v>7.28</v>
      </c>
      <c r="F120" s="117">
        <v>1.17</v>
      </c>
      <c r="G120" s="117">
        <f t="shared" si="11"/>
        <v>8.4499999999999993</v>
      </c>
      <c r="H120" s="160">
        <f t="shared" si="12"/>
        <v>238.80175215486787</v>
      </c>
      <c r="I120" s="161">
        <f t="shared" si="13"/>
        <v>2.8251420929455029</v>
      </c>
      <c r="J120" s="161">
        <f t="shared" si="14"/>
        <v>3.0560578661844482</v>
      </c>
    </row>
    <row r="121" spans="1:10" ht="31" customHeight="1" x14ac:dyDescent="0.3">
      <c r="A121" s="23" t="s">
        <v>22</v>
      </c>
      <c r="B121" s="8">
        <f t="shared" si="20"/>
        <v>99</v>
      </c>
      <c r="C121" s="168" t="s">
        <v>108</v>
      </c>
      <c r="D121" s="169" t="s">
        <v>9</v>
      </c>
      <c r="E121" s="117">
        <v>10.14</v>
      </c>
      <c r="F121" s="117">
        <v>1.61</v>
      </c>
      <c r="G121" s="117">
        <f t="shared" si="11"/>
        <v>11.75</v>
      </c>
      <c r="H121" s="160">
        <f t="shared" si="12"/>
        <v>332.0616080259997</v>
      </c>
      <c r="I121" s="161">
        <f t="shared" si="13"/>
        <v>3.9284520227348709</v>
      </c>
      <c r="J121" s="161">
        <f t="shared" si="14"/>
        <v>4.2495479204339963</v>
      </c>
    </row>
    <row r="122" spans="1:10" ht="31" customHeight="1" x14ac:dyDescent="0.3">
      <c r="A122" s="23" t="s">
        <v>22</v>
      </c>
      <c r="B122" s="8">
        <f t="shared" si="20"/>
        <v>100</v>
      </c>
      <c r="C122" s="168" t="s">
        <v>109</v>
      </c>
      <c r="D122" s="169" t="s">
        <v>9</v>
      </c>
      <c r="E122" s="117">
        <v>9.6999999999999993</v>
      </c>
      <c r="F122" s="117">
        <v>0.97</v>
      </c>
      <c r="G122" s="117">
        <f t="shared" si="11"/>
        <v>10.67</v>
      </c>
      <c r="H122" s="160">
        <f t="shared" si="12"/>
        <v>301.54020064999293</v>
      </c>
      <c r="I122" s="161">
        <f t="shared" si="13"/>
        <v>3.5673687729856236</v>
      </c>
      <c r="J122" s="161">
        <f t="shared" si="14"/>
        <v>3.8589511754068715</v>
      </c>
    </row>
    <row r="123" spans="1:10" ht="31" customHeight="1" x14ac:dyDescent="0.3">
      <c r="A123" s="23" t="s">
        <v>22</v>
      </c>
      <c r="B123" s="8">
        <f t="shared" si="20"/>
        <v>101</v>
      </c>
      <c r="C123" s="168" t="s">
        <v>110</v>
      </c>
      <c r="D123" s="169" t="s">
        <v>9</v>
      </c>
      <c r="E123" s="117">
        <v>10.14</v>
      </c>
      <c r="F123" s="117">
        <v>0.45</v>
      </c>
      <c r="G123" s="117">
        <f t="shared" si="11"/>
        <v>10.59</v>
      </c>
      <c r="H123" s="160">
        <f t="shared" si="12"/>
        <v>299.27935565917761</v>
      </c>
      <c r="I123" s="161">
        <f t="shared" si="13"/>
        <v>3.54062186559679</v>
      </c>
      <c r="J123" s="161">
        <f t="shared" si="14"/>
        <v>3.8300180831826398</v>
      </c>
    </row>
    <row r="124" spans="1:10" ht="31" customHeight="1" x14ac:dyDescent="0.3">
      <c r="A124" s="23" t="s">
        <v>24</v>
      </c>
      <c r="B124" s="8"/>
      <c r="C124" s="166" t="s">
        <v>111</v>
      </c>
      <c r="D124" s="169"/>
      <c r="E124" s="117"/>
      <c r="F124" s="117"/>
      <c r="G124" s="117"/>
      <c r="H124" s="160"/>
      <c r="I124" s="161"/>
      <c r="J124" s="161"/>
    </row>
    <row r="125" spans="1:10" ht="31" customHeight="1" x14ac:dyDescent="0.35">
      <c r="A125" s="23"/>
      <c r="B125" s="8">
        <v>102</v>
      </c>
      <c r="C125" s="248" t="s">
        <v>220</v>
      </c>
      <c r="D125" s="137" t="s">
        <v>9</v>
      </c>
      <c r="E125" s="20">
        <v>7.77</v>
      </c>
      <c r="F125" s="118">
        <v>0.3</v>
      </c>
      <c r="G125" s="149">
        <f>E125+F125</f>
        <v>8.07</v>
      </c>
      <c r="H125" s="160"/>
      <c r="I125" s="161"/>
      <c r="J125" s="161"/>
    </row>
    <row r="126" spans="1:10" ht="31" customHeight="1" x14ac:dyDescent="0.3">
      <c r="A126" s="23" t="s">
        <v>24</v>
      </c>
      <c r="B126" s="8">
        <v>103</v>
      </c>
      <c r="C126" s="168" t="s">
        <v>112</v>
      </c>
      <c r="D126" s="169" t="s">
        <v>9</v>
      </c>
      <c r="E126" s="117">
        <v>10.73</v>
      </c>
      <c r="F126" s="117">
        <v>0.67</v>
      </c>
      <c r="G126" s="117">
        <f t="shared" si="11"/>
        <v>11.4</v>
      </c>
      <c r="H126" s="160">
        <f t="shared" si="12"/>
        <v>322.17041119118272</v>
      </c>
      <c r="I126" s="161">
        <f t="shared" si="13"/>
        <v>3.8114343029087263</v>
      </c>
      <c r="J126" s="161">
        <f t="shared" si="14"/>
        <v>4.1229656419529839</v>
      </c>
    </row>
    <row r="127" spans="1:10" ht="31" customHeight="1" x14ac:dyDescent="0.3">
      <c r="A127" s="23" t="s">
        <v>24</v>
      </c>
      <c r="B127" s="8">
        <f t="shared" si="20"/>
        <v>104</v>
      </c>
      <c r="C127" s="168" t="s">
        <v>237</v>
      </c>
      <c r="D127" s="169" t="s">
        <v>9</v>
      </c>
      <c r="E127" s="117">
        <v>24.93</v>
      </c>
      <c r="F127" s="117">
        <v>1.52</v>
      </c>
      <c r="G127" s="117">
        <f t="shared" si="11"/>
        <v>26.45</v>
      </c>
      <c r="H127" s="160">
        <f t="shared" si="12"/>
        <v>747.49187508831426</v>
      </c>
      <c r="I127" s="161">
        <f t="shared" si="13"/>
        <v>8.8431962554329644</v>
      </c>
      <c r="J127" s="161">
        <f t="shared" si="14"/>
        <v>9.566003616636527</v>
      </c>
    </row>
    <row r="128" spans="1:10" ht="31" customHeight="1" x14ac:dyDescent="0.3">
      <c r="A128" s="23" t="s">
        <v>24</v>
      </c>
      <c r="B128" s="8">
        <f t="shared" si="20"/>
        <v>105</v>
      </c>
      <c r="C128" s="19" t="s">
        <v>228</v>
      </c>
      <c r="D128" s="22" t="s">
        <v>9</v>
      </c>
      <c r="E128" s="117">
        <v>24.93</v>
      </c>
      <c r="F128" s="117">
        <v>41.87</v>
      </c>
      <c r="G128" s="117">
        <f t="shared" si="11"/>
        <v>66.8</v>
      </c>
      <c r="H128" s="160">
        <f t="shared" si="12"/>
        <v>1887.8055673307899</v>
      </c>
      <c r="I128" s="161">
        <f t="shared" si="13"/>
        <v>22.333667669675691</v>
      </c>
      <c r="J128" s="161">
        <f t="shared" si="14"/>
        <v>24.159132007233271</v>
      </c>
    </row>
    <row r="129" spans="1:10" ht="31" customHeight="1" x14ac:dyDescent="0.3">
      <c r="A129" s="23" t="s">
        <v>24</v>
      </c>
      <c r="B129" s="8">
        <f t="shared" si="20"/>
        <v>106</v>
      </c>
      <c r="C129" s="168" t="s">
        <v>216</v>
      </c>
      <c r="D129" s="169" t="s">
        <v>171</v>
      </c>
      <c r="E129" s="117">
        <f>18.3/32*60</f>
        <v>34.3125</v>
      </c>
      <c r="F129" s="117">
        <v>6.5</v>
      </c>
      <c r="G129" s="117">
        <f t="shared" si="11"/>
        <v>40.8125</v>
      </c>
      <c r="H129" s="160">
        <f t="shared" si="12"/>
        <v>1153.3842023456266</v>
      </c>
      <c r="I129" s="161">
        <f t="shared" si="13"/>
        <v>13.645101972584419</v>
      </c>
      <c r="J129" s="161">
        <f t="shared" si="14"/>
        <v>14.760397830018082</v>
      </c>
    </row>
    <row r="130" spans="1:10" ht="31" customHeight="1" x14ac:dyDescent="0.3">
      <c r="A130" s="23" t="s">
        <v>24</v>
      </c>
      <c r="B130" s="8">
        <f t="shared" si="20"/>
        <v>107</v>
      </c>
      <c r="C130" s="168" t="s">
        <v>215</v>
      </c>
      <c r="D130" s="169" t="s">
        <v>9</v>
      </c>
      <c r="E130" s="117">
        <v>15.91</v>
      </c>
      <c r="F130" s="117">
        <v>1.3</v>
      </c>
      <c r="G130" s="117">
        <f t="shared" si="11"/>
        <v>17.21</v>
      </c>
      <c r="H130" s="160">
        <f t="shared" si="12"/>
        <v>486.36427864914515</v>
      </c>
      <c r="I130" s="161">
        <f t="shared" si="13"/>
        <v>5.753928452022735</v>
      </c>
      <c r="J130" s="161">
        <f t="shared" si="14"/>
        <v>6.2242314647377937</v>
      </c>
    </row>
    <row r="131" spans="1:10" ht="15.5" x14ac:dyDescent="0.3">
      <c r="A131" s="23"/>
      <c r="B131" s="8"/>
      <c r="C131" s="81" t="s">
        <v>155</v>
      </c>
      <c r="D131" s="82"/>
      <c r="E131" s="131"/>
      <c r="F131" s="132"/>
      <c r="G131" s="107"/>
      <c r="H131" s="160"/>
      <c r="I131" s="161"/>
      <c r="J131" s="161"/>
    </row>
    <row r="132" spans="1:10" ht="45" customHeight="1" x14ac:dyDescent="0.3">
      <c r="A132" s="23"/>
      <c r="B132" s="8">
        <v>114</v>
      </c>
      <c r="C132" s="240" t="s">
        <v>156</v>
      </c>
      <c r="D132" s="82" t="s">
        <v>9</v>
      </c>
      <c r="E132" s="117">
        <v>6.01</v>
      </c>
      <c r="F132" s="107">
        <f>E132/10000</f>
        <v>6.0099999999999997E-4</v>
      </c>
      <c r="G132" s="107">
        <f t="shared" ref="G132:G150" si="21">E132+F132</f>
        <v>6.0106009999999994</v>
      </c>
      <c r="H132" s="160">
        <f t="shared" si="12"/>
        <v>169.8629645329942</v>
      </c>
      <c r="I132" s="161">
        <f t="shared" si="13"/>
        <v>2.00956235372785</v>
      </c>
      <c r="J132" s="161">
        <f t="shared" si="14"/>
        <v>2.1738159132007229</v>
      </c>
    </row>
    <row r="133" spans="1:10" ht="45" customHeight="1" x14ac:dyDescent="0.3">
      <c r="A133" s="23"/>
      <c r="B133" s="8">
        <f t="shared" si="20"/>
        <v>115</v>
      </c>
      <c r="C133" s="240" t="s">
        <v>157</v>
      </c>
      <c r="D133" s="82" t="s">
        <v>81</v>
      </c>
      <c r="E133" s="117">
        <v>3.61</v>
      </c>
      <c r="F133" s="107">
        <f t="shared" ref="F133:F150" si="22">E133/10000</f>
        <v>3.6099999999999999E-4</v>
      </c>
      <c r="G133" s="107">
        <f t="shared" si="21"/>
        <v>3.6103609999999997</v>
      </c>
      <c r="H133" s="160">
        <f t="shared" si="12"/>
        <v>102.03083227356224</v>
      </c>
      <c r="I133" s="161">
        <f t="shared" si="13"/>
        <v>1.2070748913406886</v>
      </c>
      <c r="J133" s="161">
        <f t="shared" si="14"/>
        <v>1.3057363471971066</v>
      </c>
    </row>
    <row r="134" spans="1:10" ht="45" customHeight="1" x14ac:dyDescent="0.3">
      <c r="A134" s="23"/>
      <c r="B134" s="8">
        <f t="shared" si="20"/>
        <v>116</v>
      </c>
      <c r="C134" s="240" t="s">
        <v>158</v>
      </c>
      <c r="D134" s="82" t="s">
        <v>81</v>
      </c>
      <c r="E134" s="117">
        <v>1.81</v>
      </c>
      <c r="F134" s="107">
        <f t="shared" si="22"/>
        <v>1.8100000000000001E-4</v>
      </c>
      <c r="G134" s="107">
        <f t="shared" si="21"/>
        <v>1.810181</v>
      </c>
      <c r="H134" s="160">
        <f t="shared" si="12"/>
        <v>51.156733078988275</v>
      </c>
      <c r="I134" s="161">
        <f t="shared" si="13"/>
        <v>0.60520929455031758</v>
      </c>
      <c r="J134" s="161">
        <f t="shared" si="14"/>
        <v>0.65467667269439422</v>
      </c>
    </row>
    <row r="135" spans="1:10" ht="45" customHeight="1" x14ac:dyDescent="0.3">
      <c r="A135" s="23"/>
      <c r="B135" s="8">
        <f t="shared" si="20"/>
        <v>117</v>
      </c>
      <c r="C135" s="240" t="s">
        <v>159</v>
      </c>
      <c r="D135" s="82" t="s">
        <v>9</v>
      </c>
      <c r="E135" s="117">
        <v>6.8</v>
      </c>
      <c r="F135" s="107">
        <f t="shared" si="22"/>
        <v>6.7999999999999994E-4</v>
      </c>
      <c r="G135" s="107">
        <f t="shared" si="21"/>
        <v>6.8006799999999998</v>
      </c>
      <c r="H135" s="160">
        <f t="shared" si="12"/>
        <v>192.19104140172388</v>
      </c>
      <c r="I135" s="161">
        <f t="shared" si="13"/>
        <v>2.2737144767636241</v>
      </c>
      <c r="J135" s="161">
        <f t="shared" si="14"/>
        <v>2.4595587703435804</v>
      </c>
    </row>
    <row r="136" spans="1:10" ht="45" customHeight="1" x14ac:dyDescent="0.3">
      <c r="A136" s="23"/>
      <c r="B136" s="8">
        <f t="shared" si="20"/>
        <v>118</v>
      </c>
      <c r="C136" s="240" t="s">
        <v>160</v>
      </c>
      <c r="D136" s="82" t="s">
        <v>81</v>
      </c>
      <c r="E136" s="117">
        <v>3.61</v>
      </c>
      <c r="F136" s="107">
        <f t="shared" si="22"/>
        <v>3.6099999999999999E-4</v>
      </c>
      <c r="G136" s="107">
        <f t="shared" si="21"/>
        <v>3.6103609999999997</v>
      </c>
      <c r="H136" s="160">
        <f t="shared" si="12"/>
        <v>102.03083227356224</v>
      </c>
      <c r="I136" s="161">
        <f t="shared" si="13"/>
        <v>1.2070748913406886</v>
      </c>
      <c r="J136" s="161">
        <f t="shared" si="14"/>
        <v>1.3057363471971066</v>
      </c>
    </row>
    <row r="137" spans="1:10" ht="45" customHeight="1" x14ac:dyDescent="0.3">
      <c r="A137" s="23"/>
      <c r="B137" s="8">
        <f t="shared" si="20"/>
        <v>119</v>
      </c>
      <c r="C137" s="240" t="s">
        <v>158</v>
      </c>
      <c r="D137" s="82" t="s">
        <v>81</v>
      </c>
      <c r="E137" s="117">
        <v>2.2599999999999998</v>
      </c>
      <c r="F137" s="107">
        <f t="shared" si="22"/>
        <v>2.2599999999999999E-4</v>
      </c>
      <c r="G137" s="107">
        <f t="shared" si="21"/>
        <v>2.2602259999999998</v>
      </c>
      <c r="H137" s="160">
        <f t="shared" si="12"/>
        <v>63.875257877631761</v>
      </c>
      <c r="I137" s="161">
        <f t="shared" si="13"/>
        <v>0.75567569374791033</v>
      </c>
      <c r="J137" s="161">
        <f t="shared" si="14"/>
        <v>0.81744159132007221</v>
      </c>
    </row>
    <row r="138" spans="1:10" ht="45" customHeight="1" x14ac:dyDescent="0.3">
      <c r="A138" s="23"/>
      <c r="B138" s="8">
        <f t="shared" si="20"/>
        <v>120</v>
      </c>
      <c r="C138" s="240" t="s">
        <v>161</v>
      </c>
      <c r="D138" s="82" t="s">
        <v>9</v>
      </c>
      <c r="E138" s="117">
        <v>13.56</v>
      </c>
      <c r="F138" s="107">
        <f t="shared" si="22"/>
        <v>1.356E-3</v>
      </c>
      <c r="G138" s="107">
        <f t="shared" si="21"/>
        <v>13.561356</v>
      </c>
      <c r="H138" s="160">
        <f t="shared" si="12"/>
        <v>383.25154726579058</v>
      </c>
      <c r="I138" s="161">
        <f t="shared" si="13"/>
        <v>4.534054162487462</v>
      </c>
      <c r="J138" s="161">
        <f t="shared" si="14"/>
        <v>4.9046495479204335</v>
      </c>
    </row>
    <row r="139" spans="1:10" ht="45" customHeight="1" x14ac:dyDescent="0.3">
      <c r="A139" s="23"/>
      <c r="B139" s="8">
        <f t="shared" si="20"/>
        <v>121</v>
      </c>
      <c r="C139" s="240" t="s">
        <v>162</v>
      </c>
      <c r="D139" s="82" t="s">
        <v>81</v>
      </c>
      <c r="E139" s="117">
        <v>6.33</v>
      </c>
      <c r="F139" s="107">
        <f t="shared" si="22"/>
        <v>6.3299999999999999E-4</v>
      </c>
      <c r="G139" s="107">
        <f t="shared" si="21"/>
        <v>6.3306329999999997</v>
      </c>
      <c r="H139" s="160">
        <f t="shared" si="12"/>
        <v>178.90724883425179</v>
      </c>
      <c r="I139" s="161">
        <f t="shared" si="13"/>
        <v>2.1165606820461385</v>
      </c>
      <c r="J139" s="161">
        <f t="shared" si="14"/>
        <v>2.2895598553345389</v>
      </c>
    </row>
    <row r="140" spans="1:10" ht="45" customHeight="1" x14ac:dyDescent="0.3">
      <c r="A140" s="23"/>
      <c r="B140" s="8">
        <f t="shared" si="20"/>
        <v>122</v>
      </c>
      <c r="C140" s="240" t="s">
        <v>158</v>
      </c>
      <c r="D140" s="82" t="s">
        <v>81</v>
      </c>
      <c r="E140" s="117">
        <v>3.61</v>
      </c>
      <c r="F140" s="107">
        <f t="shared" si="22"/>
        <v>3.6099999999999999E-4</v>
      </c>
      <c r="G140" s="107">
        <f t="shared" si="21"/>
        <v>3.6103609999999997</v>
      </c>
      <c r="H140" s="160">
        <f t="shared" si="12"/>
        <v>102.03083227356224</v>
      </c>
      <c r="I140" s="161">
        <f t="shared" si="13"/>
        <v>1.2070748913406886</v>
      </c>
      <c r="J140" s="161">
        <f t="shared" si="14"/>
        <v>1.3057363471971066</v>
      </c>
    </row>
    <row r="141" spans="1:10" ht="45" customHeight="1" x14ac:dyDescent="0.3">
      <c r="A141" s="23"/>
      <c r="B141" s="8">
        <f t="shared" si="20"/>
        <v>123</v>
      </c>
      <c r="C141" s="240" t="s">
        <v>163</v>
      </c>
      <c r="D141" s="82" t="s">
        <v>9</v>
      </c>
      <c r="E141" s="117">
        <v>13.56</v>
      </c>
      <c r="F141" s="107">
        <f t="shared" si="22"/>
        <v>1.356E-3</v>
      </c>
      <c r="G141" s="107">
        <f t="shared" si="21"/>
        <v>13.561356</v>
      </c>
      <c r="H141" s="160">
        <f t="shared" si="12"/>
        <v>383.25154726579058</v>
      </c>
      <c r="I141" s="161">
        <f t="shared" si="13"/>
        <v>4.534054162487462</v>
      </c>
      <c r="J141" s="161">
        <f t="shared" si="14"/>
        <v>4.9046495479204335</v>
      </c>
    </row>
    <row r="142" spans="1:10" ht="45" customHeight="1" x14ac:dyDescent="0.3">
      <c r="A142" s="23"/>
      <c r="B142" s="8">
        <f t="shared" si="20"/>
        <v>124</v>
      </c>
      <c r="C142" s="240" t="s">
        <v>164</v>
      </c>
      <c r="D142" s="82" t="s">
        <v>81</v>
      </c>
      <c r="E142" s="117">
        <v>6.33</v>
      </c>
      <c r="F142" s="107">
        <f t="shared" si="22"/>
        <v>6.3299999999999999E-4</v>
      </c>
      <c r="G142" s="107">
        <f t="shared" si="21"/>
        <v>6.3306329999999997</v>
      </c>
      <c r="H142" s="160">
        <f t="shared" ref="H142:H152" si="23">G142/$H$9</f>
        <v>178.90724883425179</v>
      </c>
      <c r="I142" s="161">
        <f t="shared" si="13"/>
        <v>2.1165606820461385</v>
      </c>
      <c r="J142" s="161">
        <f t="shared" si="14"/>
        <v>2.2895598553345389</v>
      </c>
    </row>
    <row r="143" spans="1:10" ht="45" customHeight="1" x14ac:dyDescent="0.3">
      <c r="A143" s="23"/>
      <c r="B143" s="8">
        <f t="shared" si="20"/>
        <v>125</v>
      </c>
      <c r="C143" s="240" t="s">
        <v>158</v>
      </c>
      <c r="D143" s="135" t="s">
        <v>81</v>
      </c>
      <c r="E143" s="117">
        <v>3.61</v>
      </c>
      <c r="F143" s="107">
        <f t="shared" si="22"/>
        <v>3.6099999999999999E-4</v>
      </c>
      <c r="G143" s="107">
        <f t="shared" si="21"/>
        <v>3.6103609999999997</v>
      </c>
      <c r="H143" s="160">
        <f t="shared" si="23"/>
        <v>102.03083227356224</v>
      </c>
      <c r="I143" s="161">
        <f t="shared" si="13"/>
        <v>1.2070748913406886</v>
      </c>
      <c r="J143" s="161">
        <f t="shared" si="14"/>
        <v>1.3057363471971066</v>
      </c>
    </row>
    <row r="144" spans="1:10" ht="45" customHeight="1" x14ac:dyDescent="0.3">
      <c r="A144" s="23"/>
      <c r="B144" s="8">
        <f t="shared" si="20"/>
        <v>126</v>
      </c>
      <c r="C144" s="240" t="s">
        <v>165</v>
      </c>
      <c r="D144" s="82" t="s">
        <v>9</v>
      </c>
      <c r="E144" s="117">
        <v>13.56</v>
      </c>
      <c r="F144" s="107">
        <f t="shared" si="22"/>
        <v>1.356E-3</v>
      </c>
      <c r="G144" s="107">
        <f t="shared" si="21"/>
        <v>13.561356</v>
      </c>
      <c r="H144" s="160">
        <f t="shared" si="23"/>
        <v>383.25154726579058</v>
      </c>
      <c r="I144" s="161">
        <f t="shared" si="13"/>
        <v>4.534054162487462</v>
      </c>
      <c r="J144" s="161">
        <f t="shared" si="14"/>
        <v>4.9046495479204335</v>
      </c>
    </row>
    <row r="145" spans="1:10" ht="45" customHeight="1" x14ac:dyDescent="0.3">
      <c r="A145" s="23"/>
      <c r="B145" s="8">
        <f t="shared" si="20"/>
        <v>127</v>
      </c>
      <c r="C145" s="240" t="s">
        <v>166</v>
      </c>
      <c r="D145" s="135" t="s">
        <v>81</v>
      </c>
      <c r="E145" s="117">
        <v>4.51</v>
      </c>
      <c r="F145" s="107">
        <f t="shared" si="22"/>
        <v>4.5099999999999996E-4</v>
      </c>
      <c r="G145" s="107">
        <f t="shared" si="21"/>
        <v>4.5104509999999998</v>
      </c>
      <c r="H145" s="160">
        <f t="shared" si="23"/>
        <v>127.46788187084923</v>
      </c>
      <c r="I145" s="161">
        <f t="shared" si="13"/>
        <v>1.5080076897358741</v>
      </c>
      <c r="J145" s="161">
        <f t="shared" si="14"/>
        <v>1.6312661844484628</v>
      </c>
    </row>
    <row r="146" spans="1:10" ht="45" customHeight="1" x14ac:dyDescent="0.3">
      <c r="A146" s="23"/>
      <c r="B146" s="8">
        <f t="shared" si="20"/>
        <v>128</v>
      </c>
      <c r="C146" s="240" t="s">
        <v>158</v>
      </c>
      <c r="D146" s="144" t="s">
        <v>81</v>
      </c>
      <c r="E146" s="117">
        <v>2.7</v>
      </c>
      <c r="F146" s="107">
        <f t="shared" si="22"/>
        <v>2.7E-4</v>
      </c>
      <c r="G146" s="107">
        <f t="shared" si="21"/>
        <v>2.7002700000000002</v>
      </c>
      <c r="H146" s="160">
        <f t="shared" si="23"/>
        <v>76.311148791860958</v>
      </c>
      <c r="I146" s="161">
        <f t="shared" si="13"/>
        <v>0.90279839518555671</v>
      </c>
      <c r="J146" s="161">
        <f t="shared" si="14"/>
        <v>0.97658951175406872</v>
      </c>
    </row>
    <row r="147" spans="1:10" ht="18.5" customHeight="1" x14ac:dyDescent="0.3">
      <c r="A147" s="23"/>
      <c r="B147" s="8"/>
      <c r="C147" s="240" t="s">
        <v>167</v>
      </c>
      <c r="D147" s="82"/>
      <c r="E147" s="117"/>
      <c r="F147" s="107"/>
      <c r="G147" s="107"/>
      <c r="H147" s="160"/>
      <c r="I147" s="161"/>
      <c r="J147" s="161"/>
    </row>
    <row r="148" spans="1:10" ht="45" customHeight="1" x14ac:dyDescent="0.3">
      <c r="A148" s="23"/>
      <c r="B148" s="8">
        <v>129</v>
      </c>
      <c r="C148" s="240" t="s">
        <v>168</v>
      </c>
      <c r="D148" s="82" t="s">
        <v>9</v>
      </c>
      <c r="E148" s="117">
        <v>12.52</v>
      </c>
      <c r="F148" s="107">
        <f t="shared" si="22"/>
        <v>1.2519999999999999E-3</v>
      </c>
      <c r="G148" s="107">
        <f t="shared" si="21"/>
        <v>12.521251999999999</v>
      </c>
      <c r="H148" s="160">
        <f t="shared" si="23"/>
        <v>353.85762328670336</v>
      </c>
      <c r="I148" s="161">
        <f t="shared" si="13"/>
        <v>4.1863095954530252</v>
      </c>
      <c r="J148" s="161">
        <f t="shared" si="14"/>
        <v>4.5284817359855332</v>
      </c>
    </row>
    <row r="149" spans="1:10" ht="45" customHeight="1" x14ac:dyDescent="0.3">
      <c r="A149" s="23"/>
      <c r="B149" s="8">
        <f t="shared" si="20"/>
        <v>130</v>
      </c>
      <c r="C149" s="240" t="s">
        <v>169</v>
      </c>
      <c r="D149" s="135" t="s">
        <v>81</v>
      </c>
      <c r="E149" s="117">
        <v>5.84</v>
      </c>
      <c r="F149" s="107">
        <f t="shared" si="22"/>
        <v>5.8399999999999999E-4</v>
      </c>
      <c r="G149" s="107">
        <f t="shared" si="21"/>
        <v>5.8405839999999998</v>
      </c>
      <c r="H149" s="160">
        <f t="shared" si="23"/>
        <v>165.05818849795111</v>
      </c>
      <c r="I149" s="161">
        <f t="shared" ref="I149:I152" si="24">G149/$I$9</f>
        <v>1.9527194918087594</v>
      </c>
      <c r="J149" s="161">
        <f t="shared" ref="J149:J152" si="25">G149/$J$9</f>
        <v>2.1123269439421337</v>
      </c>
    </row>
    <row r="150" spans="1:10" ht="45" customHeight="1" x14ac:dyDescent="0.3">
      <c r="A150" s="23"/>
      <c r="B150" s="8">
        <f t="shared" si="20"/>
        <v>131</v>
      </c>
      <c r="C150" s="240" t="s">
        <v>158</v>
      </c>
      <c r="D150" s="135" t="s">
        <v>81</v>
      </c>
      <c r="E150" s="117">
        <v>3.34</v>
      </c>
      <c r="F150" s="107">
        <f t="shared" si="22"/>
        <v>3.3399999999999999E-4</v>
      </c>
      <c r="G150" s="107">
        <f t="shared" si="21"/>
        <v>3.3403339999999999</v>
      </c>
      <c r="H150" s="160">
        <f t="shared" si="23"/>
        <v>94.39971739437614</v>
      </c>
      <c r="I150" s="161">
        <f t="shared" si="24"/>
        <v>1.116795051822133</v>
      </c>
      <c r="J150" s="161">
        <f t="shared" si="25"/>
        <v>1.2080773960216997</v>
      </c>
    </row>
    <row r="151" spans="1:10" ht="45" customHeight="1" x14ac:dyDescent="0.3">
      <c r="A151" s="23"/>
      <c r="B151" s="8">
        <f t="shared" si="20"/>
        <v>132</v>
      </c>
      <c r="C151" s="240" t="s">
        <v>170</v>
      </c>
      <c r="D151" s="135" t="s">
        <v>171</v>
      </c>
      <c r="E151" s="117">
        <v>4.51</v>
      </c>
      <c r="F151" s="107">
        <f>E151/10000</f>
        <v>4.5099999999999996E-4</v>
      </c>
      <c r="G151" s="107">
        <f>E151+F151</f>
        <v>4.5104509999999998</v>
      </c>
      <c r="H151" s="160">
        <f t="shared" si="23"/>
        <v>127.46788187084923</v>
      </c>
      <c r="I151" s="161">
        <f t="shared" si="24"/>
        <v>1.5080076897358741</v>
      </c>
      <c r="J151" s="161">
        <f t="shared" si="25"/>
        <v>1.6312661844484628</v>
      </c>
    </row>
    <row r="152" spans="1:10" ht="45" customHeight="1" x14ac:dyDescent="0.3">
      <c r="A152" s="23"/>
      <c r="B152" s="8">
        <f t="shared" si="20"/>
        <v>133</v>
      </c>
      <c r="C152" s="240" t="s">
        <v>172</v>
      </c>
      <c r="D152" s="82" t="s">
        <v>171</v>
      </c>
      <c r="E152" s="117">
        <v>6.8</v>
      </c>
      <c r="F152" s="107">
        <f>E152/10000</f>
        <v>6.7999999999999994E-4</v>
      </c>
      <c r="G152" s="107">
        <f>E152+F152</f>
        <v>6.8006799999999998</v>
      </c>
      <c r="H152" s="160">
        <f t="shared" si="23"/>
        <v>192.19104140172388</v>
      </c>
      <c r="I152" s="161">
        <f t="shared" si="24"/>
        <v>2.2737144767636241</v>
      </c>
      <c r="J152" s="161">
        <f t="shared" si="25"/>
        <v>2.4595587703435804</v>
      </c>
    </row>
    <row r="153" spans="1:10" ht="15.5" x14ac:dyDescent="0.3">
      <c r="A153" s="249"/>
      <c r="B153" s="189"/>
      <c r="C153" s="250" t="s">
        <v>190</v>
      </c>
      <c r="D153" s="89"/>
      <c r="E153" s="132"/>
      <c r="F153" s="130"/>
      <c r="G153" s="130"/>
      <c r="H153" s="160"/>
      <c r="I153" s="161"/>
      <c r="J153" s="161"/>
    </row>
    <row r="154" spans="1:10" ht="45" customHeight="1" x14ac:dyDescent="0.3">
      <c r="A154" s="249"/>
      <c r="B154" s="76">
        <v>134</v>
      </c>
      <c r="C154" s="8" t="s">
        <v>191</v>
      </c>
      <c r="D154" s="77" t="s">
        <v>192</v>
      </c>
      <c r="E154" s="117">
        <v>38.89</v>
      </c>
      <c r="F154" s="130"/>
      <c r="G154" s="130"/>
      <c r="H154" s="160">
        <f>E154/$H$9</f>
        <v>1099.0532711600961</v>
      </c>
      <c r="I154" s="161">
        <f>E154/$I$9</f>
        <v>13.002340354396523</v>
      </c>
      <c r="J154" s="161">
        <f>E154/$J$9</f>
        <v>14.06509945750452</v>
      </c>
    </row>
    <row r="155" spans="1:10" ht="45" customHeight="1" x14ac:dyDescent="0.3">
      <c r="A155" s="249"/>
      <c r="B155" s="76">
        <f>B154+1</f>
        <v>135</v>
      </c>
      <c r="C155" s="8" t="s">
        <v>193</v>
      </c>
      <c r="D155" s="77" t="s">
        <v>192</v>
      </c>
      <c r="E155" s="117">
        <v>6.48</v>
      </c>
      <c r="F155" s="130"/>
      <c r="G155" s="130"/>
      <c r="H155" s="160">
        <f t="shared" ref="H155:H157" si="26">E155/$H$9</f>
        <v>183.12844425604069</v>
      </c>
      <c r="I155" s="161">
        <f t="shared" ref="I155:I157" si="27">E155/$I$9</f>
        <v>2.1664994984954866</v>
      </c>
      <c r="J155" s="161">
        <f t="shared" ref="J155:J157" si="28">E155/$J$9</f>
        <v>2.3435804701627485</v>
      </c>
    </row>
    <row r="156" spans="1:10" ht="45" customHeight="1" x14ac:dyDescent="0.3">
      <c r="A156" s="249"/>
      <c r="B156" s="76">
        <f t="shared" ref="B156:B161" si="29">B155+1</f>
        <v>136</v>
      </c>
      <c r="C156" s="8" t="s">
        <v>194</v>
      </c>
      <c r="D156" s="77" t="s">
        <v>192</v>
      </c>
      <c r="E156" s="117">
        <v>16.190000000000001</v>
      </c>
      <c r="F156" s="130"/>
      <c r="G156" s="130"/>
      <c r="H156" s="160">
        <f t="shared" si="26"/>
        <v>457.53850501624987</v>
      </c>
      <c r="I156" s="161">
        <f t="shared" si="27"/>
        <v>5.4129053828151124</v>
      </c>
      <c r="J156" s="161">
        <f t="shared" si="28"/>
        <v>5.8553345388788429</v>
      </c>
    </row>
    <row r="157" spans="1:10" ht="45" customHeight="1" x14ac:dyDescent="0.3">
      <c r="A157" s="249"/>
      <c r="B157" s="76">
        <f t="shared" si="29"/>
        <v>137</v>
      </c>
      <c r="C157" s="8" t="s">
        <v>195</v>
      </c>
      <c r="D157" s="77" t="s">
        <v>192</v>
      </c>
      <c r="E157" s="117">
        <v>38.89</v>
      </c>
      <c r="F157" s="130"/>
      <c r="G157" s="130"/>
      <c r="H157" s="160">
        <f t="shared" si="26"/>
        <v>1099.0532711600961</v>
      </c>
      <c r="I157" s="161">
        <f t="shared" si="27"/>
        <v>13.002340354396523</v>
      </c>
      <c r="J157" s="161">
        <f t="shared" si="28"/>
        <v>14.06509945750452</v>
      </c>
    </row>
    <row r="158" spans="1:10" ht="45" customHeight="1" x14ac:dyDescent="0.3">
      <c r="A158" s="249"/>
      <c r="B158" s="76">
        <f t="shared" si="29"/>
        <v>138</v>
      </c>
      <c r="C158" s="8" t="s">
        <v>196</v>
      </c>
      <c r="D158" s="77" t="s">
        <v>192</v>
      </c>
      <c r="E158" s="117">
        <v>38.89</v>
      </c>
      <c r="F158" s="130"/>
      <c r="G158" s="130"/>
      <c r="H158" s="160">
        <f t="shared" ref="H158:H161" si="30">E158/$H$9</f>
        <v>1099.0532711600961</v>
      </c>
      <c r="I158" s="161">
        <f t="shared" ref="I158:I161" si="31">E158/$I$9</f>
        <v>13.002340354396523</v>
      </c>
      <c r="J158" s="161">
        <f t="shared" ref="J158:J161" si="32">E158/$J$9</f>
        <v>14.06509945750452</v>
      </c>
    </row>
    <row r="159" spans="1:10" ht="15.5" x14ac:dyDescent="0.3">
      <c r="A159" s="249"/>
      <c r="B159" s="76">
        <f t="shared" si="29"/>
        <v>139</v>
      </c>
      <c r="C159" s="23" t="s">
        <v>197</v>
      </c>
      <c r="D159" s="91" t="s">
        <v>192</v>
      </c>
      <c r="E159" s="117">
        <v>16.190000000000001</v>
      </c>
      <c r="F159" s="130"/>
      <c r="G159" s="130"/>
      <c r="H159" s="160">
        <f t="shared" si="30"/>
        <v>457.53850501624987</v>
      </c>
      <c r="I159" s="161">
        <f t="shared" si="31"/>
        <v>5.4129053828151124</v>
      </c>
      <c r="J159" s="161">
        <f t="shared" si="32"/>
        <v>5.8553345388788429</v>
      </c>
    </row>
    <row r="160" spans="1:10" ht="15.5" x14ac:dyDescent="0.3">
      <c r="A160" s="249"/>
      <c r="B160" s="76">
        <f t="shared" si="29"/>
        <v>140</v>
      </c>
      <c r="C160" s="141" t="s">
        <v>223</v>
      </c>
      <c r="D160" s="142" t="s">
        <v>192</v>
      </c>
      <c r="E160" s="117">
        <v>39.229999999999997</v>
      </c>
      <c r="F160" s="130"/>
      <c r="G160" s="130"/>
      <c r="H160" s="160">
        <f t="shared" si="30"/>
        <v>1108.661862371061</v>
      </c>
      <c r="I160" s="161">
        <f t="shared" si="31"/>
        <v>13.116014710799062</v>
      </c>
      <c r="J160" s="161">
        <f t="shared" si="32"/>
        <v>14.188065099457503</v>
      </c>
    </row>
    <row r="161" spans="1:10" ht="31.25" customHeight="1" x14ac:dyDescent="0.3">
      <c r="A161" s="249"/>
      <c r="B161" s="76">
        <f t="shared" si="29"/>
        <v>141</v>
      </c>
      <c r="C161" s="143" t="s">
        <v>224</v>
      </c>
      <c r="D161" s="142" t="s">
        <v>192</v>
      </c>
      <c r="E161" s="117">
        <v>26.16</v>
      </c>
      <c r="F161" s="130"/>
      <c r="G161" s="130"/>
      <c r="H161" s="160">
        <f t="shared" si="30"/>
        <v>739.29631199660878</v>
      </c>
      <c r="I161" s="161">
        <f t="shared" si="31"/>
        <v>8.7462387161484454</v>
      </c>
      <c r="J161" s="161">
        <f t="shared" si="32"/>
        <v>9.4611211573236886</v>
      </c>
    </row>
    <row r="162" spans="1:10" ht="25.25" customHeight="1" x14ac:dyDescent="0.3">
      <c r="A162" s="249"/>
      <c r="B162" s="76"/>
      <c r="C162" s="74" t="s">
        <v>198</v>
      </c>
      <c r="D162" s="75"/>
      <c r="E162" s="132"/>
      <c r="F162" s="130"/>
      <c r="G162" s="130"/>
      <c r="H162" s="160"/>
      <c r="I162" s="161"/>
      <c r="J162" s="161"/>
    </row>
    <row r="163" spans="1:10" ht="15.5" x14ac:dyDescent="0.3">
      <c r="A163" s="249"/>
      <c r="B163" s="76">
        <f>B161+1</f>
        <v>142</v>
      </c>
      <c r="C163" s="23" t="s">
        <v>199</v>
      </c>
      <c r="D163" s="133" t="s">
        <v>9</v>
      </c>
      <c r="E163" s="105">
        <v>2.75</v>
      </c>
      <c r="F163" s="130"/>
      <c r="G163" s="130"/>
      <c r="H163" s="160">
        <f t="shared" ref="H163:H170" si="33">E163/$H$9</f>
        <v>77.716546559276523</v>
      </c>
      <c r="I163" s="161">
        <f t="shared" ref="I163:I170" si="34">E163/$I$9</f>
        <v>0.91942494149114007</v>
      </c>
      <c r="J163" s="161">
        <f t="shared" ref="J163:J170" si="35">E163/$J$9</f>
        <v>0.99457504520795659</v>
      </c>
    </row>
    <row r="164" spans="1:10" ht="31" x14ac:dyDescent="0.3">
      <c r="A164" s="249"/>
      <c r="B164" s="189">
        <f>B163+1</f>
        <v>143</v>
      </c>
      <c r="C164" s="23" t="s">
        <v>200</v>
      </c>
      <c r="D164" s="133" t="s">
        <v>9</v>
      </c>
      <c r="E164" s="105">
        <v>9.44</v>
      </c>
      <c r="F164" s="130"/>
      <c r="G164" s="130"/>
      <c r="H164" s="160">
        <f t="shared" si="33"/>
        <v>266.77970891620743</v>
      </c>
      <c r="I164" s="161">
        <f t="shared" si="34"/>
        <v>3.1561350718823133</v>
      </c>
      <c r="J164" s="161">
        <f t="shared" si="35"/>
        <v>3.4141048824593123</v>
      </c>
    </row>
    <row r="165" spans="1:10" ht="31" x14ac:dyDescent="0.3">
      <c r="A165" s="249"/>
      <c r="B165" s="189">
        <f t="shared" ref="B165:B177" si="36">B164+1</f>
        <v>144</v>
      </c>
      <c r="C165" s="23" t="s">
        <v>201</v>
      </c>
      <c r="D165" s="133" t="s">
        <v>9</v>
      </c>
      <c r="E165" s="105">
        <v>14.16</v>
      </c>
      <c r="F165" s="130"/>
      <c r="G165" s="130"/>
      <c r="H165" s="160">
        <f t="shared" si="33"/>
        <v>400.16956337431117</v>
      </c>
      <c r="I165" s="161">
        <f t="shared" si="34"/>
        <v>4.7342026078234705</v>
      </c>
      <c r="J165" s="161">
        <f t="shared" si="35"/>
        <v>5.1211573236889691</v>
      </c>
    </row>
    <row r="166" spans="1:10" ht="31" x14ac:dyDescent="0.3">
      <c r="A166" s="249"/>
      <c r="B166" s="189">
        <f t="shared" si="36"/>
        <v>145</v>
      </c>
      <c r="C166" s="23" t="s">
        <v>202</v>
      </c>
      <c r="D166" s="133" t="s">
        <v>9</v>
      </c>
      <c r="E166" s="105">
        <v>26.73</v>
      </c>
      <c r="F166" s="130"/>
      <c r="G166" s="130"/>
      <c r="H166" s="160">
        <f t="shared" si="33"/>
        <v>755.40483255616789</v>
      </c>
      <c r="I166" s="161">
        <f t="shared" si="34"/>
        <v>8.9368104312938819</v>
      </c>
      <c r="J166" s="161">
        <f t="shared" si="35"/>
        <v>9.6672694394213377</v>
      </c>
    </row>
    <row r="167" spans="1:10" ht="15.5" x14ac:dyDescent="0.3">
      <c r="A167" s="249"/>
      <c r="B167" s="189">
        <f t="shared" si="36"/>
        <v>146</v>
      </c>
      <c r="C167" s="23" t="s">
        <v>203</v>
      </c>
      <c r="D167" s="134" t="s">
        <v>9</v>
      </c>
      <c r="E167" s="105">
        <v>2.2999999999999998</v>
      </c>
      <c r="F167" s="130"/>
      <c r="G167" s="130"/>
      <c r="H167" s="160">
        <f t="shared" si="33"/>
        <v>64.99929348594037</v>
      </c>
      <c r="I167" s="161">
        <f t="shared" si="34"/>
        <v>0.76897358742895339</v>
      </c>
      <c r="J167" s="161">
        <f t="shared" si="35"/>
        <v>0.83182640144665454</v>
      </c>
    </row>
    <row r="168" spans="1:10" ht="31" x14ac:dyDescent="0.3">
      <c r="A168" s="249"/>
      <c r="B168" s="189">
        <f t="shared" si="36"/>
        <v>147</v>
      </c>
      <c r="C168" s="23" t="s">
        <v>204</v>
      </c>
      <c r="D168" s="133" t="s">
        <v>9</v>
      </c>
      <c r="E168" s="105">
        <v>4.93</v>
      </c>
      <c r="F168" s="130"/>
      <c r="G168" s="130"/>
      <c r="H168" s="160">
        <f t="shared" si="33"/>
        <v>139.32457255899391</v>
      </c>
      <c r="I168" s="161">
        <f t="shared" si="34"/>
        <v>1.6482781678368437</v>
      </c>
      <c r="J168" s="161">
        <f t="shared" si="35"/>
        <v>1.7830018083182639</v>
      </c>
    </row>
    <row r="169" spans="1:10" ht="15.5" x14ac:dyDescent="0.3">
      <c r="A169" s="249"/>
      <c r="B169" s="189">
        <f t="shared" si="36"/>
        <v>148</v>
      </c>
      <c r="C169" s="23" t="s">
        <v>205</v>
      </c>
      <c r="D169" s="134" t="s">
        <v>9</v>
      </c>
      <c r="E169" s="105">
        <v>2.2999999999999998</v>
      </c>
      <c r="F169" s="130"/>
      <c r="G169" s="130"/>
      <c r="H169" s="160">
        <f t="shared" si="33"/>
        <v>64.99929348594037</v>
      </c>
      <c r="I169" s="161">
        <f t="shared" si="34"/>
        <v>0.76897358742895339</v>
      </c>
      <c r="J169" s="161">
        <f t="shared" si="35"/>
        <v>0.83182640144665454</v>
      </c>
    </row>
    <row r="170" spans="1:10" ht="15.5" x14ac:dyDescent="0.3">
      <c r="A170" s="249"/>
      <c r="B170" s="189">
        <f t="shared" si="36"/>
        <v>149</v>
      </c>
      <c r="C170" s="23" t="s">
        <v>206</v>
      </c>
      <c r="D170" s="134" t="s">
        <v>9</v>
      </c>
      <c r="E170" s="105">
        <v>25.21</v>
      </c>
      <c r="F170" s="130"/>
      <c r="G170" s="130"/>
      <c r="H170" s="160">
        <f t="shared" si="33"/>
        <v>712.44877773067685</v>
      </c>
      <c r="I170" s="161">
        <f t="shared" si="34"/>
        <v>8.4286191909060513</v>
      </c>
      <c r="J170" s="161">
        <f t="shared" si="35"/>
        <v>9.1175406871609397</v>
      </c>
    </row>
    <row r="171" spans="1:10" ht="15.5" x14ac:dyDescent="0.3">
      <c r="A171" s="249"/>
      <c r="B171" s="189"/>
      <c r="C171" s="78" t="s">
        <v>207</v>
      </c>
      <c r="D171" s="114"/>
      <c r="E171" s="105"/>
      <c r="F171" s="130"/>
      <c r="G171" s="130"/>
      <c r="H171" s="160"/>
      <c r="I171" s="161"/>
      <c r="J171" s="161"/>
    </row>
    <row r="172" spans="1:10" ht="15.5" x14ac:dyDescent="0.3">
      <c r="A172" s="249"/>
      <c r="B172" s="184">
        <f>B170+1</f>
        <v>150</v>
      </c>
      <c r="C172" s="115" t="s">
        <v>208</v>
      </c>
      <c r="D172" s="134" t="s">
        <v>9</v>
      </c>
      <c r="E172" s="105">
        <v>6.58</v>
      </c>
      <c r="F172" s="130"/>
      <c r="G172" s="130"/>
      <c r="H172" s="160">
        <f t="shared" ref="H172:H177" si="37">E172/$H$9</f>
        <v>185.95450049455985</v>
      </c>
      <c r="I172" s="161">
        <f t="shared" ref="I172:I177" si="38">E172/$I$9</f>
        <v>2.1999331327315277</v>
      </c>
      <c r="J172" s="161">
        <f t="shared" ref="J172:J177" si="39">E172/$J$9</f>
        <v>2.3797468354430378</v>
      </c>
    </row>
    <row r="173" spans="1:10" ht="15.5" x14ac:dyDescent="0.3">
      <c r="A173" s="249"/>
      <c r="B173" s="184">
        <f t="shared" si="36"/>
        <v>151</v>
      </c>
      <c r="C173" s="115" t="s">
        <v>209</v>
      </c>
      <c r="D173" s="134" t="s">
        <v>9</v>
      </c>
      <c r="E173" s="105">
        <v>3.29</v>
      </c>
      <c r="F173" s="130"/>
      <c r="G173" s="130"/>
      <c r="H173" s="160">
        <f t="shared" si="37"/>
        <v>92.977250247279926</v>
      </c>
      <c r="I173" s="161">
        <f t="shared" si="38"/>
        <v>1.0999665663657638</v>
      </c>
      <c r="J173" s="161">
        <f t="shared" si="39"/>
        <v>1.1898734177215189</v>
      </c>
    </row>
    <row r="174" spans="1:10" ht="15.5" x14ac:dyDescent="0.3">
      <c r="A174" s="249"/>
      <c r="B174" s="184">
        <f t="shared" si="36"/>
        <v>152</v>
      </c>
      <c r="C174" s="115" t="s">
        <v>210</v>
      </c>
      <c r="D174" s="134" t="s">
        <v>9</v>
      </c>
      <c r="E174" s="105">
        <v>19.73</v>
      </c>
      <c r="F174" s="130"/>
      <c r="G174" s="130"/>
      <c r="H174" s="160">
        <f t="shared" si="37"/>
        <v>557.58089585982759</v>
      </c>
      <c r="I174" s="161">
        <f t="shared" si="38"/>
        <v>6.5964560347709797</v>
      </c>
      <c r="J174" s="161">
        <f t="shared" si="39"/>
        <v>7.1356238698010852</v>
      </c>
    </row>
    <row r="175" spans="1:10" ht="15.5" x14ac:dyDescent="0.3">
      <c r="A175" s="249"/>
      <c r="B175" s="184">
        <f t="shared" si="36"/>
        <v>153</v>
      </c>
      <c r="C175" s="115" t="s">
        <v>211</v>
      </c>
      <c r="D175" s="134" t="s">
        <v>9</v>
      </c>
      <c r="E175" s="105">
        <v>3.29</v>
      </c>
      <c r="F175" s="130"/>
      <c r="G175" s="130"/>
      <c r="H175" s="160">
        <f t="shared" si="37"/>
        <v>92.977250247279926</v>
      </c>
      <c r="I175" s="161">
        <f t="shared" si="38"/>
        <v>1.0999665663657638</v>
      </c>
      <c r="J175" s="161">
        <f t="shared" si="39"/>
        <v>1.1898734177215189</v>
      </c>
    </row>
    <row r="176" spans="1:10" ht="15.5" x14ac:dyDescent="0.3">
      <c r="A176" s="249"/>
      <c r="B176" s="184">
        <f t="shared" si="36"/>
        <v>154</v>
      </c>
      <c r="C176" s="115" t="s">
        <v>212</v>
      </c>
      <c r="D176" s="134" t="s">
        <v>9</v>
      </c>
      <c r="E176" s="105">
        <v>3.29</v>
      </c>
      <c r="F176" s="130"/>
      <c r="G176" s="130"/>
      <c r="H176" s="160">
        <f t="shared" si="37"/>
        <v>92.977250247279926</v>
      </c>
      <c r="I176" s="161">
        <f t="shared" si="38"/>
        <v>1.0999665663657638</v>
      </c>
      <c r="J176" s="161">
        <f t="shared" si="39"/>
        <v>1.1898734177215189</v>
      </c>
    </row>
    <row r="177" spans="1:10" ht="15.5" x14ac:dyDescent="0.3">
      <c r="A177" s="249"/>
      <c r="B177" s="184">
        <f t="shared" si="36"/>
        <v>155</v>
      </c>
      <c r="C177" s="115" t="s">
        <v>213</v>
      </c>
      <c r="D177" s="134" t="s">
        <v>9</v>
      </c>
      <c r="E177" s="105">
        <v>1.31</v>
      </c>
      <c r="F177" s="130"/>
      <c r="G177" s="130"/>
      <c r="H177" s="160">
        <f t="shared" si="37"/>
        <v>37.021336724600822</v>
      </c>
      <c r="I177" s="161">
        <f t="shared" si="38"/>
        <v>0.4379806084921431</v>
      </c>
      <c r="J177" s="161">
        <f t="shared" si="39"/>
        <v>0.47377938517179025</v>
      </c>
    </row>
    <row r="178" spans="1:10" ht="21" x14ac:dyDescent="0.3">
      <c r="A178" s="249"/>
      <c r="B178" s="221">
        <v>205</v>
      </c>
      <c r="C178" s="145" t="s">
        <v>188</v>
      </c>
      <c r="D178" s="93" t="s">
        <v>154</v>
      </c>
      <c r="E178" s="117">
        <v>2.64</v>
      </c>
      <c r="F178" s="107">
        <v>1.76</v>
      </c>
      <c r="G178" s="107">
        <f>E178+F178</f>
        <v>4.4000000000000004</v>
      </c>
      <c r="H178" s="160">
        <f>G178/$H$9</f>
        <v>124.34647449484245</v>
      </c>
      <c r="I178" s="161">
        <f>G178/$I$9</f>
        <v>1.4710799063858242</v>
      </c>
      <c r="J178" s="161">
        <f>G178/$J$9</f>
        <v>1.5913200723327305</v>
      </c>
    </row>
    <row r="179" spans="1:10" ht="28.5" x14ac:dyDescent="0.3">
      <c r="A179" s="249"/>
      <c r="B179" s="222">
        <v>206</v>
      </c>
      <c r="C179" s="251" t="s">
        <v>227</v>
      </c>
      <c r="D179" s="93" t="s">
        <v>154</v>
      </c>
      <c r="E179" s="117">
        <v>6.01</v>
      </c>
      <c r="F179" s="107">
        <v>4.54</v>
      </c>
      <c r="G179" s="107">
        <f>E179+F179</f>
        <v>10.55</v>
      </c>
      <c r="H179" s="160">
        <f>G179/$H$9</f>
        <v>298.14893316376998</v>
      </c>
      <c r="I179" s="161">
        <f>G179/$I$9</f>
        <v>3.5272484119023737</v>
      </c>
      <c r="J179" s="161">
        <f>G179/$J$9</f>
        <v>3.8155515370705246</v>
      </c>
    </row>
    <row r="180" spans="1:10" ht="15.5" x14ac:dyDescent="0.3">
      <c r="A180" s="249"/>
      <c r="B180" s="76"/>
      <c r="C180" s="178" t="s">
        <v>277</v>
      </c>
      <c r="D180" s="93"/>
      <c r="E180" s="117"/>
      <c r="F180" s="130"/>
      <c r="G180" s="130"/>
      <c r="H180" s="160"/>
      <c r="I180" s="161"/>
      <c r="J180" s="161"/>
    </row>
    <row r="181" spans="1:10" ht="15.5" x14ac:dyDescent="0.3">
      <c r="A181" s="249"/>
      <c r="B181" s="76">
        <v>207</v>
      </c>
      <c r="C181" s="76" t="s">
        <v>238</v>
      </c>
      <c r="D181" s="177" t="s">
        <v>239</v>
      </c>
      <c r="E181" s="189">
        <v>16.78</v>
      </c>
      <c r="F181" s="189">
        <v>0.19</v>
      </c>
      <c r="G181" s="189">
        <f>F181+E181</f>
        <v>16.970000000000002</v>
      </c>
      <c r="H181" s="160">
        <f>G181/$H$9</f>
        <v>479.58174367669926</v>
      </c>
      <c r="I181" s="161">
        <f>G181/$I$9</f>
        <v>5.673687729856236</v>
      </c>
      <c r="J181" s="161">
        <f>G181/$J$9</f>
        <v>6.1374321880650999</v>
      </c>
    </row>
    <row r="182" spans="1:10" ht="15.5" x14ac:dyDescent="0.3">
      <c r="A182" s="249"/>
      <c r="B182" s="76">
        <f>B181+1</f>
        <v>208</v>
      </c>
      <c r="C182" s="76" t="s">
        <v>240</v>
      </c>
      <c r="D182" s="177" t="s">
        <v>239</v>
      </c>
      <c r="E182" s="126">
        <v>10.07</v>
      </c>
      <c r="F182" s="189">
        <v>0.19</v>
      </c>
      <c r="G182" s="189">
        <f t="shared" ref="G182:G208" si="40">F182+E182</f>
        <v>10.26</v>
      </c>
      <c r="H182" s="160">
        <f>G182/$H$9</f>
        <v>289.95337007206444</v>
      </c>
      <c r="I182" s="161">
        <f>G182/$I$9</f>
        <v>3.4302908726178534</v>
      </c>
      <c r="J182" s="161">
        <f>G182/$J$9</f>
        <v>3.710669077757685</v>
      </c>
    </row>
    <row r="183" spans="1:10" ht="18" customHeight="1" x14ac:dyDescent="0.3">
      <c r="A183" s="249"/>
      <c r="B183" s="76"/>
      <c r="C183" s="178" t="s">
        <v>198</v>
      </c>
      <c r="D183" s="177"/>
      <c r="E183" s="179"/>
      <c r="F183" s="189"/>
      <c r="G183" s="189"/>
      <c r="H183" s="160"/>
      <c r="I183" s="161"/>
      <c r="J183" s="161"/>
    </row>
    <row r="184" spans="1:10" ht="26" customHeight="1" x14ac:dyDescent="0.3">
      <c r="A184" s="249"/>
      <c r="B184" s="76">
        <f>B182+1</f>
        <v>209</v>
      </c>
      <c r="C184" s="76" t="s">
        <v>241</v>
      </c>
      <c r="D184" s="180" t="s">
        <v>242</v>
      </c>
      <c r="E184" s="126">
        <v>5.46</v>
      </c>
      <c r="F184" s="189">
        <v>0.22</v>
      </c>
      <c r="G184" s="189">
        <f t="shared" si="40"/>
        <v>5.68</v>
      </c>
      <c r="H184" s="160">
        <f t="shared" ref="H184:H208" si="41">G184/$H$9</f>
        <v>160.51999434788752</v>
      </c>
      <c r="I184" s="161">
        <f t="shared" ref="I184:I206" si="42">G184/$I$9</f>
        <v>1.8990304246071545</v>
      </c>
      <c r="J184" s="161">
        <f t="shared" ref="J184:J206" si="43">G184/$J$9</f>
        <v>2.0542495479204339</v>
      </c>
    </row>
    <row r="185" spans="1:10" ht="30" customHeight="1" x14ac:dyDescent="0.3">
      <c r="A185" s="249"/>
      <c r="B185" s="76">
        <f>B184+1</f>
        <v>210</v>
      </c>
      <c r="C185" s="76" t="s">
        <v>243</v>
      </c>
      <c r="D185" s="180" t="s">
        <v>242</v>
      </c>
      <c r="E185" s="126">
        <v>14.53</v>
      </c>
      <c r="F185" s="189">
        <v>0.38</v>
      </c>
      <c r="G185" s="189">
        <f t="shared" si="40"/>
        <v>14.91</v>
      </c>
      <c r="H185" s="160">
        <f t="shared" si="41"/>
        <v>421.36498516320478</v>
      </c>
      <c r="I185" s="161">
        <f t="shared" si="42"/>
        <v>4.9849548645937816</v>
      </c>
      <c r="J185" s="161">
        <f t="shared" si="43"/>
        <v>5.3924050632911387</v>
      </c>
    </row>
    <row r="186" spans="1:10" ht="30" customHeight="1" x14ac:dyDescent="0.3">
      <c r="A186" s="249"/>
      <c r="B186" s="76">
        <f>B185+1</f>
        <v>211</v>
      </c>
      <c r="C186" s="76" t="s">
        <v>244</v>
      </c>
      <c r="D186" s="180" t="s">
        <v>242</v>
      </c>
      <c r="E186" s="126">
        <v>27.26</v>
      </c>
      <c r="F186" s="189">
        <v>0.61</v>
      </c>
      <c r="G186" s="189">
        <f t="shared" si="40"/>
        <v>27.87</v>
      </c>
      <c r="H186" s="160">
        <f t="shared" si="41"/>
        <v>787.62187367528622</v>
      </c>
      <c r="I186" s="161">
        <f t="shared" si="42"/>
        <v>9.3179538615847548</v>
      </c>
      <c r="J186" s="161">
        <f t="shared" si="43"/>
        <v>10.079566003616636</v>
      </c>
    </row>
    <row r="187" spans="1:10" ht="30" customHeight="1" x14ac:dyDescent="0.3">
      <c r="A187" s="249"/>
      <c r="B187" s="76">
        <f t="shared" ref="B187:B206" si="44">B186+1</f>
        <v>212</v>
      </c>
      <c r="C187" s="76" t="s">
        <v>245</v>
      </c>
      <c r="D187" s="180" t="s">
        <v>242</v>
      </c>
      <c r="E187" s="126">
        <v>13.62</v>
      </c>
      <c r="F187" s="189">
        <v>2.5499999999999998</v>
      </c>
      <c r="G187" s="252">
        <f t="shared" si="40"/>
        <v>16.169999999999998</v>
      </c>
      <c r="H187" s="160">
        <f t="shared" si="41"/>
        <v>456.97329376854594</v>
      </c>
      <c r="I187" s="161">
        <f t="shared" si="42"/>
        <v>5.4062186559679031</v>
      </c>
      <c r="J187" s="161">
        <f t="shared" si="43"/>
        <v>5.848101265822784</v>
      </c>
    </row>
    <row r="188" spans="1:10" ht="30" customHeight="1" x14ac:dyDescent="0.3">
      <c r="A188" s="249"/>
      <c r="B188" s="76">
        <f t="shared" si="44"/>
        <v>213</v>
      </c>
      <c r="C188" s="76" t="s">
        <v>246</v>
      </c>
      <c r="D188" s="180" t="s">
        <v>242</v>
      </c>
      <c r="E188" s="126">
        <v>22.71</v>
      </c>
      <c r="F188" s="189">
        <v>1.69</v>
      </c>
      <c r="G188" s="189">
        <f t="shared" si="40"/>
        <v>24.400000000000002</v>
      </c>
      <c r="H188" s="160">
        <f t="shared" si="41"/>
        <v>689.55772219867185</v>
      </c>
      <c r="I188" s="161">
        <f t="shared" si="42"/>
        <v>8.1578067535941159</v>
      </c>
      <c r="J188" s="161">
        <f t="shared" si="43"/>
        <v>8.8245931283905978</v>
      </c>
    </row>
    <row r="189" spans="1:10" ht="30" customHeight="1" x14ac:dyDescent="0.3">
      <c r="A189" s="249"/>
      <c r="B189" s="76">
        <f t="shared" si="44"/>
        <v>214</v>
      </c>
      <c r="C189" s="76" t="s">
        <v>247</v>
      </c>
      <c r="D189" s="180" t="s">
        <v>242</v>
      </c>
      <c r="E189" s="126">
        <v>22.71</v>
      </c>
      <c r="F189" s="189">
        <v>0.16</v>
      </c>
      <c r="G189" s="189">
        <f t="shared" si="40"/>
        <v>22.87</v>
      </c>
      <c r="H189" s="160">
        <f t="shared" si="41"/>
        <v>646.31906174932885</v>
      </c>
      <c r="I189" s="161">
        <f t="shared" si="42"/>
        <v>7.6462721497826811</v>
      </c>
      <c r="J189" s="161">
        <f t="shared" si="43"/>
        <v>8.2712477396021704</v>
      </c>
    </row>
    <row r="190" spans="1:10" ht="30" customHeight="1" x14ac:dyDescent="0.3">
      <c r="A190" s="249"/>
      <c r="B190" s="76">
        <f t="shared" si="44"/>
        <v>215</v>
      </c>
      <c r="C190" s="76" t="s">
        <v>248</v>
      </c>
      <c r="D190" s="180" t="s">
        <v>242</v>
      </c>
      <c r="E190" s="126">
        <v>23.62</v>
      </c>
      <c r="F190" s="189">
        <v>0.15</v>
      </c>
      <c r="G190" s="189">
        <f t="shared" si="40"/>
        <v>23.77</v>
      </c>
      <c r="H190" s="160">
        <f t="shared" si="41"/>
        <v>671.75356789600107</v>
      </c>
      <c r="I190" s="161">
        <f t="shared" si="42"/>
        <v>7.9471748579070542</v>
      </c>
      <c r="J190" s="161">
        <f t="shared" si="43"/>
        <v>8.5967450271247738</v>
      </c>
    </row>
    <row r="191" spans="1:10" ht="30" customHeight="1" x14ac:dyDescent="0.3">
      <c r="A191" s="249"/>
      <c r="B191" s="76">
        <f t="shared" si="44"/>
        <v>216</v>
      </c>
      <c r="C191" s="76" t="s">
        <v>249</v>
      </c>
      <c r="D191" s="180" t="s">
        <v>242</v>
      </c>
      <c r="E191" s="126">
        <v>13.62</v>
      </c>
      <c r="F191" s="189">
        <v>4.04</v>
      </c>
      <c r="G191" s="189">
        <f t="shared" si="40"/>
        <v>17.66</v>
      </c>
      <c r="H191" s="160">
        <f t="shared" si="41"/>
        <v>499.08153172248126</v>
      </c>
      <c r="I191" s="161">
        <f t="shared" si="42"/>
        <v>5.9043798060849211</v>
      </c>
      <c r="J191" s="161">
        <f t="shared" si="43"/>
        <v>6.3869801084990954</v>
      </c>
    </row>
    <row r="192" spans="1:10" ht="30" customHeight="1" x14ac:dyDescent="0.3">
      <c r="A192" s="249"/>
      <c r="B192" s="76">
        <f t="shared" si="44"/>
        <v>217</v>
      </c>
      <c r="C192" s="76" t="s">
        <v>250</v>
      </c>
      <c r="D192" s="180" t="s">
        <v>242</v>
      </c>
      <c r="E192" s="126">
        <v>4.55</v>
      </c>
      <c r="F192" s="189">
        <v>0.15</v>
      </c>
      <c r="G192" s="252">
        <f t="shared" si="40"/>
        <v>4.7</v>
      </c>
      <c r="H192" s="160">
        <f t="shared" si="41"/>
        <v>132.8246432103999</v>
      </c>
      <c r="I192" s="161">
        <f t="shared" si="42"/>
        <v>1.5713808090939485</v>
      </c>
      <c r="J192" s="161">
        <f t="shared" si="43"/>
        <v>1.6998191681735986</v>
      </c>
    </row>
    <row r="193" spans="1:10" ht="30" customHeight="1" x14ac:dyDescent="0.3">
      <c r="A193" s="249"/>
      <c r="B193" s="76">
        <f t="shared" si="44"/>
        <v>218</v>
      </c>
      <c r="C193" s="76" t="s">
        <v>251</v>
      </c>
      <c r="D193" s="180" t="s">
        <v>242</v>
      </c>
      <c r="E193" s="126">
        <v>18.170000000000002</v>
      </c>
      <c r="F193" s="189">
        <v>1.48</v>
      </c>
      <c r="G193" s="189">
        <f t="shared" si="40"/>
        <v>19.650000000000002</v>
      </c>
      <c r="H193" s="160">
        <f t="shared" si="41"/>
        <v>555.32005086901233</v>
      </c>
      <c r="I193" s="161">
        <f t="shared" si="42"/>
        <v>6.5697091273821471</v>
      </c>
      <c r="J193" s="161">
        <f t="shared" si="43"/>
        <v>7.106690777576854</v>
      </c>
    </row>
    <row r="194" spans="1:10" ht="30" customHeight="1" x14ac:dyDescent="0.3">
      <c r="A194" s="249"/>
      <c r="B194" s="76">
        <f t="shared" si="44"/>
        <v>219</v>
      </c>
      <c r="C194" s="76" t="s">
        <v>252</v>
      </c>
      <c r="D194" s="180" t="s">
        <v>242</v>
      </c>
      <c r="E194" s="126">
        <v>7.25</v>
      </c>
      <c r="F194" s="189">
        <v>0.17</v>
      </c>
      <c r="G194" s="189">
        <f t="shared" si="40"/>
        <v>7.42</v>
      </c>
      <c r="H194" s="160">
        <f t="shared" si="41"/>
        <v>209.69337289812069</v>
      </c>
      <c r="I194" s="161">
        <f t="shared" si="42"/>
        <v>2.4807756603142761</v>
      </c>
      <c r="J194" s="161">
        <f t="shared" si="43"/>
        <v>2.683544303797468</v>
      </c>
    </row>
    <row r="195" spans="1:10" ht="30" customHeight="1" x14ac:dyDescent="0.3">
      <c r="A195" s="249"/>
      <c r="B195" s="76">
        <f t="shared" si="44"/>
        <v>220</v>
      </c>
      <c r="C195" s="76" t="s">
        <v>253</v>
      </c>
      <c r="D195" s="180" t="s">
        <v>242</v>
      </c>
      <c r="E195" s="126">
        <v>13.62</v>
      </c>
      <c r="F195" s="189">
        <v>1.02</v>
      </c>
      <c r="G195" s="189">
        <f t="shared" si="40"/>
        <v>14.639999999999999</v>
      </c>
      <c r="H195" s="160">
        <f t="shared" si="41"/>
        <v>413.734633319203</v>
      </c>
      <c r="I195" s="161">
        <f t="shared" si="42"/>
        <v>4.8946840521564692</v>
      </c>
      <c r="J195" s="161">
        <f t="shared" si="43"/>
        <v>5.2947558770343575</v>
      </c>
    </row>
    <row r="196" spans="1:10" ht="30" customHeight="1" x14ac:dyDescent="0.3">
      <c r="A196" s="249"/>
      <c r="B196" s="76">
        <f t="shared" si="44"/>
        <v>221</v>
      </c>
      <c r="C196" s="76" t="s">
        <v>254</v>
      </c>
      <c r="D196" s="180" t="s">
        <v>242</v>
      </c>
      <c r="E196" s="126">
        <v>31.81</v>
      </c>
      <c r="F196" s="252">
        <v>0.71</v>
      </c>
      <c r="G196" s="189">
        <f t="shared" si="40"/>
        <v>32.519999999999996</v>
      </c>
      <c r="H196" s="160">
        <f t="shared" si="41"/>
        <v>919.03348876642633</v>
      </c>
      <c r="I196" s="161">
        <f t="shared" si="42"/>
        <v>10.87261785356068</v>
      </c>
      <c r="J196" s="161">
        <f t="shared" si="43"/>
        <v>11.761301989150088</v>
      </c>
    </row>
    <row r="197" spans="1:10" ht="30" customHeight="1" x14ac:dyDescent="0.3">
      <c r="A197" s="249"/>
      <c r="B197" s="76">
        <f t="shared" si="44"/>
        <v>222</v>
      </c>
      <c r="C197" s="76" t="s">
        <v>255</v>
      </c>
      <c r="D197" s="180" t="s">
        <v>242</v>
      </c>
      <c r="E197" s="126">
        <v>9.07</v>
      </c>
      <c r="F197" s="252">
        <v>0.72</v>
      </c>
      <c r="G197" s="189">
        <f t="shared" si="40"/>
        <v>9.7900000000000009</v>
      </c>
      <c r="H197" s="160">
        <f t="shared" si="41"/>
        <v>276.67090575102446</v>
      </c>
      <c r="I197" s="161">
        <f t="shared" si="42"/>
        <v>3.2731527917084589</v>
      </c>
      <c r="J197" s="161">
        <f t="shared" si="43"/>
        <v>3.5406871609403257</v>
      </c>
    </row>
    <row r="198" spans="1:10" ht="30" customHeight="1" x14ac:dyDescent="0.3">
      <c r="A198" s="249"/>
      <c r="B198" s="76">
        <f t="shared" si="44"/>
        <v>223</v>
      </c>
      <c r="C198" s="76" t="s">
        <v>256</v>
      </c>
      <c r="D198" s="180" t="s">
        <v>242</v>
      </c>
      <c r="E198" s="126">
        <v>18.170000000000002</v>
      </c>
      <c r="F198" s="252">
        <v>1.34</v>
      </c>
      <c r="G198" s="189">
        <f t="shared" si="40"/>
        <v>19.510000000000002</v>
      </c>
      <c r="H198" s="160">
        <f t="shared" si="41"/>
        <v>551.36357213508552</v>
      </c>
      <c r="I198" s="161">
        <f t="shared" si="42"/>
        <v>6.5229020394516883</v>
      </c>
      <c r="J198" s="161">
        <f t="shared" si="43"/>
        <v>7.0560578661844486</v>
      </c>
    </row>
    <row r="199" spans="1:10" ht="30" customHeight="1" x14ac:dyDescent="0.3">
      <c r="A199" s="249"/>
      <c r="B199" s="76">
        <f t="shared" si="44"/>
        <v>224</v>
      </c>
      <c r="C199" s="76" t="s">
        <v>257</v>
      </c>
      <c r="D199" s="180" t="s">
        <v>242</v>
      </c>
      <c r="E199" s="126">
        <v>18.170000000000002</v>
      </c>
      <c r="F199" s="252">
        <v>1.38</v>
      </c>
      <c r="G199" s="189">
        <f t="shared" si="40"/>
        <v>19.55</v>
      </c>
      <c r="H199" s="160">
        <f t="shared" si="41"/>
        <v>552.49399463049315</v>
      </c>
      <c r="I199" s="161">
        <f t="shared" si="42"/>
        <v>6.5362754931461051</v>
      </c>
      <c r="J199" s="161">
        <f t="shared" si="43"/>
        <v>7.0705244122965638</v>
      </c>
    </row>
    <row r="200" spans="1:10" ht="30" customHeight="1" x14ac:dyDescent="0.3">
      <c r="A200" s="249"/>
      <c r="B200" s="76">
        <f t="shared" si="44"/>
        <v>225</v>
      </c>
      <c r="C200" s="76" t="s">
        <v>258</v>
      </c>
      <c r="D200" s="180" t="s">
        <v>242</v>
      </c>
      <c r="E200" s="126">
        <v>4.55</v>
      </c>
      <c r="F200" s="252">
        <v>2.2999999999999998</v>
      </c>
      <c r="G200" s="189">
        <f t="shared" si="40"/>
        <v>6.85</v>
      </c>
      <c r="H200" s="160">
        <f t="shared" si="41"/>
        <v>193.58485233856152</v>
      </c>
      <c r="I200" s="161">
        <f t="shared" si="42"/>
        <v>2.2902039451688396</v>
      </c>
      <c r="J200" s="161">
        <f t="shared" si="43"/>
        <v>2.477396021699819</v>
      </c>
    </row>
    <row r="201" spans="1:10" ht="30" customHeight="1" x14ac:dyDescent="0.3">
      <c r="A201" s="249"/>
      <c r="B201" s="76">
        <f t="shared" si="44"/>
        <v>226</v>
      </c>
      <c r="C201" s="76" t="s">
        <v>259</v>
      </c>
      <c r="D201" s="180" t="s">
        <v>242</v>
      </c>
      <c r="E201" s="126">
        <v>13.62</v>
      </c>
      <c r="F201" s="252">
        <v>0.82</v>
      </c>
      <c r="G201" s="189">
        <f t="shared" si="40"/>
        <v>14.44</v>
      </c>
      <c r="H201" s="160">
        <f t="shared" si="41"/>
        <v>408.08252084216474</v>
      </c>
      <c r="I201" s="161">
        <f t="shared" si="42"/>
        <v>4.8278167836843862</v>
      </c>
      <c r="J201" s="161">
        <f t="shared" si="43"/>
        <v>5.2224231464737789</v>
      </c>
    </row>
    <row r="202" spans="1:10" ht="30" customHeight="1" x14ac:dyDescent="0.3">
      <c r="A202" s="249"/>
      <c r="B202" s="76">
        <f t="shared" si="44"/>
        <v>227</v>
      </c>
      <c r="C202" s="76" t="s">
        <v>260</v>
      </c>
      <c r="D202" s="180" t="s">
        <v>242</v>
      </c>
      <c r="E202" s="126">
        <v>13.62</v>
      </c>
      <c r="F202" s="252">
        <v>1.67</v>
      </c>
      <c r="G202" s="189">
        <f t="shared" si="40"/>
        <v>15.29</v>
      </c>
      <c r="H202" s="160">
        <f t="shared" si="41"/>
        <v>432.10399886957748</v>
      </c>
      <c r="I202" s="161">
        <f t="shared" si="42"/>
        <v>5.1120026746907383</v>
      </c>
      <c r="J202" s="161">
        <f t="shared" si="43"/>
        <v>5.5298372513562377</v>
      </c>
    </row>
    <row r="203" spans="1:10" ht="30" customHeight="1" x14ac:dyDescent="0.3">
      <c r="A203" s="249"/>
      <c r="B203" s="76">
        <f t="shared" si="44"/>
        <v>228</v>
      </c>
      <c r="C203" s="76" t="s">
        <v>261</v>
      </c>
      <c r="D203" s="180" t="s">
        <v>242</v>
      </c>
      <c r="E203" s="126">
        <v>18.170000000000002</v>
      </c>
      <c r="F203" s="252">
        <v>1.85</v>
      </c>
      <c r="G203" s="189">
        <f t="shared" si="40"/>
        <v>20.020000000000003</v>
      </c>
      <c r="H203" s="160">
        <f t="shared" si="41"/>
        <v>565.77645895153319</v>
      </c>
      <c r="I203" s="161">
        <f t="shared" si="42"/>
        <v>6.6934135740555005</v>
      </c>
      <c r="J203" s="161">
        <f t="shared" si="43"/>
        <v>7.2405063291139244</v>
      </c>
    </row>
    <row r="204" spans="1:10" ht="30" customHeight="1" x14ac:dyDescent="0.3">
      <c r="A204" s="249"/>
      <c r="B204" s="76">
        <f t="shared" si="44"/>
        <v>229</v>
      </c>
      <c r="C204" s="76" t="s">
        <v>262</v>
      </c>
      <c r="D204" s="180" t="s">
        <v>242</v>
      </c>
      <c r="E204" s="126">
        <v>22.71</v>
      </c>
      <c r="F204" s="252">
        <v>1.5</v>
      </c>
      <c r="G204" s="189">
        <f t="shared" si="40"/>
        <v>24.21</v>
      </c>
      <c r="H204" s="160">
        <f t="shared" si="41"/>
        <v>684.18821534548545</v>
      </c>
      <c r="I204" s="161">
        <f t="shared" si="42"/>
        <v>8.0942828485456371</v>
      </c>
      <c r="J204" s="161">
        <f t="shared" si="43"/>
        <v>8.755877034358047</v>
      </c>
    </row>
    <row r="205" spans="1:10" ht="30" customHeight="1" x14ac:dyDescent="0.3">
      <c r="A205" s="249"/>
      <c r="B205" s="76">
        <f t="shared" si="44"/>
        <v>230</v>
      </c>
      <c r="C205" s="76" t="s">
        <v>263</v>
      </c>
      <c r="D205" s="180" t="s">
        <v>264</v>
      </c>
      <c r="E205" s="126">
        <v>54.52</v>
      </c>
      <c r="F205" s="252">
        <v>1.0900000000000001</v>
      </c>
      <c r="G205" s="189">
        <f t="shared" si="40"/>
        <v>55.610000000000007</v>
      </c>
      <c r="H205" s="160">
        <f t="shared" si="41"/>
        <v>1571.5698742404975</v>
      </c>
      <c r="I205" s="161">
        <f t="shared" si="42"/>
        <v>18.592443998662656</v>
      </c>
      <c r="J205" s="161">
        <f t="shared" si="43"/>
        <v>20.112115732368899</v>
      </c>
    </row>
    <row r="206" spans="1:10" ht="30" customHeight="1" x14ac:dyDescent="0.3">
      <c r="A206" s="249"/>
      <c r="B206" s="76">
        <f t="shared" si="44"/>
        <v>231</v>
      </c>
      <c r="C206" s="76" t="s">
        <v>265</v>
      </c>
      <c r="D206" s="180" t="s">
        <v>242</v>
      </c>
      <c r="E206" s="126">
        <v>13.62</v>
      </c>
      <c r="F206" s="252">
        <v>0.17</v>
      </c>
      <c r="G206" s="189">
        <f t="shared" si="40"/>
        <v>13.79</v>
      </c>
      <c r="H206" s="160">
        <f t="shared" si="41"/>
        <v>389.71315529179026</v>
      </c>
      <c r="I206" s="161">
        <f t="shared" si="42"/>
        <v>4.610498161150117</v>
      </c>
      <c r="J206" s="161">
        <f t="shared" si="43"/>
        <v>4.9873417721518978</v>
      </c>
    </row>
    <row r="207" spans="1:10" ht="30" customHeight="1" x14ac:dyDescent="0.3">
      <c r="A207" s="249"/>
      <c r="B207" s="76"/>
      <c r="C207" s="76" t="s">
        <v>266</v>
      </c>
      <c r="D207" s="181"/>
      <c r="E207" s="126"/>
      <c r="F207" s="252"/>
      <c r="G207" s="189"/>
      <c r="H207" s="160"/>
      <c r="I207" s="161"/>
      <c r="J207" s="161"/>
    </row>
    <row r="208" spans="1:10" ht="30" customHeight="1" x14ac:dyDescent="0.3">
      <c r="A208" s="249"/>
      <c r="B208" s="76">
        <f>B206+1</f>
        <v>232</v>
      </c>
      <c r="C208" s="76" t="s">
        <v>267</v>
      </c>
      <c r="D208" s="180" t="s">
        <v>242</v>
      </c>
      <c r="E208" s="126">
        <v>6.14</v>
      </c>
      <c r="F208" s="252">
        <v>0.14000000000000001</v>
      </c>
      <c r="G208" s="189">
        <f t="shared" si="40"/>
        <v>6.2799999999999994</v>
      </c>
      <c r="H208" s="160">
        <f t="shared" si="41"/>
        <v>177.47633177900238</v>
      </c>
      <c r="I208" s="161">
        <f t="shared" ref="I208" si="45">G208/$I$9</f>
        <v>2.0996322300234032</v>
      </c>
      <c r="J208" s="161">
        <f t="shared" ref="J208" si="46">G208/$J$9</f>
        <v>2.2712477396021695</v>
      </c>
    </row>
    <row r="209" spans="1:10" ht="31.25" customHeight="1" x14ac:dyDescent="0.3">
      <c r="A209" s="151"/>
      <c r="B209" s="151"/>
      <c r="C209" s="119" t="s">
        <v>143</v>
      </c>
      <c r="D209" s="120"/>
      <c r="E209" s="121"/>
      <c r="F209" s="121" t="s">
        <v>144</v>
      </c>
      <c r="G209" s="122"/>
      <c r="H209" s="151"/>
      <c r="I209" s="151"/>
      <c r="J209" s="151"/>
    </row>
    <row r="210" spans="1:10" ht="34.25" customHeight="1" x14ac:dyDescent="0.3">
      <c r="A210" s="151"/>
      <c r="B210" s="151"/>
      <c r="C210" s="119" t="s">
        <v>145</v>
      </c>
      <c r="D210" s="120"/>
      <c r="E210" s="121"/>
      <c r="F210" s="121" t="s">
        <v>146</v>
      </c>
      <c r="G210" s="122"/>
      <c r="H210" s="151"/>
      <c r="I210" s="151"/>
      <c r="J210" s="151"/>
    </row>
  </sheetData>
  <mergeCells count="3">
    <mergeCell ref="A10:B10"/>
    <mergeCell ref="A11:B11"/>
    <mergeCell ref="C7:G7"/>
  </mergeCells>
  <pageMargins left="0.51181102362204722" right="0.11811023622047245" top="0.55118110236220474" bottom="0.35433070866141736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view="pageBreakPreview" zoomScale="60" zoomScaleNormal="100" workbookViewId="0">
      <selection activeCell="D5" sqref="D5"/>
    </sheetView>
  </sheetViews>
  <sheetFormatPr defaultColWidth="9.09765625" defaultRowHeight="13" x14ac:dyDescent="0.3"/>
  <cols>
    <col min="1" max="1" width="6" style="27" customWidth="1"/>
    <col min="2" max="2" width="35.796875" style="27" customWidth="1"/>
    <col min="3" max="4" width="6.59765625" style="27" customWidth="1"/>
    <col min="5" max="5" width="8" style="27" customWidth="1"/>
    <col min="6" max="6" width="10.796875" style="27" customWidth="1"/>
    <col min="7" max="7" width="12.69921875" style="27" customWidth="1"/>
    <col min="8" max="8" width="8.09765625" style="27" customWidth="1"/>
    <col min="9" max="9" width="7.8984375" style="27" customWidth="1"/>
    <col min="10" max="10" width="6.59765625" style="27" customWidth="1"/>
    <col min="11" max="11" width="7" style="27" customWidth="1"/>
    <col min="12" max="16384" width="9.09765625" style="27"/>
  </cols>
  <sheetData>
    <row r="1" spans="1:12" ht="15.5" x14ac:dyDescent="0.35">
      <c r="B1" s="28"/>
      <c r="D1" s="2" t="s">
        <v>0</v>
      </c>
      <c r="G1" s="28"/>
    </row>
    <row r="2" spans="1:12" ht="15.5" x14ac:dyDescent="0.35">
      <c r="B2" s="28"/>
      <c r="D2" s="3" t="s">
        <v>1</v>
      </c>
      <c r="G2" s="28"/>
    </row>
    <row r="3" spans="1:12" ht="15.5" x14ac:dyDescent="0.35">
      <c r="B3" s="28"/>
      <c r="D3" s="3" t="s">
        <v>2</v>
      </c>
      <c r="G3" s="28"/>
    </row>
    <row r="4" spans="1:12" ht="15.5" x14ac:dyDescent="0.35">
      <c r="B4" s="28"/>
      <c r="D4" s="3" t="s">
        <v>3</v>
      </c>
      <c r="G4" s="28"/>
    </row>
    <row r="5" spans="1:12" ht="15.5" x14ac:dyDescent="0.35">
      <c r="B5" s="28"/>
      <c r="D5" s="3" t="s">
        <v>289</v>
      </c>
      <c r="G5" s="28"/>
    </row>
    <row r="6" spans="1:12" ht="15" x14ac:dyDescent="0.3">
      <c r="B6" s="270" t="s">
        <v>270</v>
      </c>
      <c r="C6" s="270"/>
      <c r="D6" s="270"/>
      <c r="E6" s="270"/>
      <c r="F6" s="270"/>
      <c r="G6" s="270"/>
    </row>
    <row r="7" spans="1:12" ht="15.5" x14ac:dyDescent="0.35">
      <c r="B7" s="271" t="s">
        <v>271</v>
      </c>
      <c r="C7" s="271"/>
      <c r="D7" s="271"/>
      <c r="E7" s="271"/>
      <c r="F7" s="271"/>
      <c r="G7" s="271"/>
    </row>
    <row r="8" spans="1:12" ht="15.5" x14ac:dyDescent="0.35">
      <c r="B8" s="272" t="s">
        <v>115</v>
      </c>
      <c r="C8" s="272"/>
      <c r="D8" s="272"/>
      <c r="E8" s="272"/>
      <c r="F8" s="272"/>
      <c r="G8" s="272"/>
    </row>
    <row r="9" spans="1:12" x14ac:dyDescent="0.3">
      <c r="B9" s="273" t="s">
        <v>276</v>
      </c>
      <c r="C9" s="273"/>
      <c r="D9" s="273"/>
      <c r="E9" s="273"/>
      <c r="F9" s="273"/>
      <c r="G9" s="273"/>
    </row>
    <row r="10" spans="1:12" ht="15.5" x14ac:dyDescent="0.35">
      <c r="A10" s="54" t="s">
        <v>116</v>
      </c>
      <c r="C10" s="29"/>
      <c r="D10" s="30"/>
      <c r="E10" s="30"/>
      <c r="F10" s="188"/>
      <c r="G10" s="188"/>
      <c r="H10" s="188"/>
      <c r="I10" s="153">
        <f>3.5385/100</f>
        <v>3.5385E-2</v>
      </c>
      <c r="J10" s="153">
        <v>2.9910000000000001</v>
      </c>
      <c r="K10" s="153">
        <v>2.7650000000000001</v>
      </c>
    </row>
    <row r="11" spans="1:12" ht="12.75" customHeight="1" x14ac:dyDescent="0.3">
      <c r="A11" s="307"/>
      <c r="B11" s="280" t="s">
        <v>117</v>
      </c>
      <c r="C11" s="283" t="s">
        <v>118</v>
      </c>
      <c r="D11" s="308" t="s">
        <v>119</v>
      </c>
      <c r="E11" s="308" t="s">
        <v>120</v>
      </c>
      <c r="F11" s="308" t="s">
        <v>121</v>
      </c>
      <c r="G11" s="267" t="s">
        <v>148</v>
      </c>
      <c r="H11" s="304" t="s">
        <v>149</v>
      </c>
      <c r="I11" s="304" t="s">
        <v>272</v>
      </c>
      <c r="J11" s="304" t="s">
        <v>273</v>
      </c>
      <c r="K11" s="304" t="s">
        <v>274</v>
      </c>
      <c r="L11" s="267" t="s">
        <v>275</v>
      </c>
    </row>
    <row r="12" spans="1:12" ht="16.75" customHeight="1" x14ac:dyDescent="0.3">
      <c r="A12" s="307"/>
      <c r="B12" s="281"/>
      <c r="C12" s="284"/>
      <c r="D12" s="309"/>
      <c r="E12" s="309"/>
      <c r="F12" s="309"/>
      <c r="G12" s="268"/>
      <c r="H12" s="305"/>
      <c r="I12" s="305"/>
      <c r="J12" s="305"/>
      <c r="K12" s="305"/>
      <c r="L12" s="268"/>
    </row>
    <row r="13" spans="1:12" ht="21.5" customHeight="1" x14ac:dyDescent="0.3">
      <c r="A13" s="307"/>
      <c r="B13" s="282"/>
      <c r="C13" s="285"/>
      <c r="D13" s="310"/>
      <c r="E13" s="310"/>
      <c r="F13" s="310"/>
      <c r="G13" s="269"/>
      <c r="H13" s="306"/>
      <c r="I13" s="306"/>
      <c r="J13" s="306"/>
      <c r="K13" s="306"/>
      <c r="L13" s="269"/>
    </row>
    <row r="14" spans="1:12" ht="15.5" x14ac:dyDescent="0.35">
      <c r="A14" s="185">
        <v>1</v>
      </c>
      <c r="B14" s="31" t="s">
        <v>122</v>
      </c>
      <c r="C14" s="32" t="s">
        <v>123</v>
      </c>
      <c r="D14" s="33">
        <v>1</v>
      </c>
      <c r="E14" s="63">
        <v>44.64</v>
      </c>
      <c r="F14" s="63">
        <f t="shared" ref="F14:F21" si="0">D14*E14</f>
        <v>44.64</v>
      </c>
      <c r="G14" s="274"/>
      <c r="H14" s="274"/>
      <c r="I14" s="274"/>
      <c r="J14" s="274"/>
      <c r="K14" s="274"/>
      <c r="L14" s="274"/>
    </row>
    <row r="15" spans="1:12" ht="15.5" x14ac:dyDescent="0.35">
      <c r="A15" s="185">
        <v>2</v>
      </c>
      <c r="B15" s="31" t="s">
        <v>124</v>
      </c>
      <c r="C15" s="32" t="s">
        <v>125</v>
      </c>
      <c r="D15" s="33">
        <v>1</v>
      </c>
      <c r="E15" s="63">
        <v>4.0999999999999996</v>
      </c>
      <c r="F15" s="63">
        <f t="shared" si="0"/>
        <v>4.0999999999999996</v>
      </c>
      <c r="G15" s="275"/>
      <c r="H15" s="275"/>
      <c r="I15" s="275"/>
      <c r="J15" s="275"/>
      <c r="K15" s="275"/>
      <c r="L15" s="275"/>
    </row>
    <row r="16" spans="1:12" ht="15.5" x14ac:dyDescent="0.35">
      <c r="A16" s="185">
        <v>3</v>
      </c>
      <c r="B16" s="31" t="s">
        <v>126</v>
      </c>
      <c r="C16" s="32" t="s">
        <v>125</v>
      </c>
      <c r="D16" s="33">
        <v>1</v>
      </c>
      <c r="E16" s="63">
        <v>4.37</v>
      </c>
      <c r="F16" s="63">
        <f t="shared" si="0"/>
        <v>4.37</v>
      </c>
      <c r="G16" s="275"/>
      <c r="H16" s="275"/>
      <c r="I16" s="275"/>
      <c r="J16" s="275"/>
      <c r="K16" s="275"/>
      <c r="L16" s="275"/>
    </row>
    <row r="17" spans="1:12" ht="15.5" x14ac:dyDescent="0.35">
      <c r="A17" s="185">
        <v>4</v>
      </c>
      <c r="B17" s="31" t="s">
        <v>127</v>
      </c>
      <c r="C17" s="32" t="s">
        <v>125</v>
      </c>
      <c r="D17" s="33">
        <v>1</v>
      </c>
      <c r="E17" s="63">
        <v>10.56</v>
      </c>
      <c r="F17" s="63">
        <f t="shared" si="0"/>
        <v>10.56</v>
      </c>
      <c r="G17" s="275"/>
      <c r="H17" s="275"/>
      <c r="I17" s="275"/>
      <c r="J17" s="275"/>
      <c r="K17" s="275"/>
      <c r="L17" s="275"/>
    </row>
    <row r="18" spans="1:12" ht="18" customHeight="1" x14ac:dyDescent="0.35">
      <c r="A18" s="185">
        <v>5</v>
      </c>
      <c r="B18" s="31" t="s">
        <v>128</v>
      </c>
      <c r="C18" s="32" t="s">
        <v>129</v>
      </c>
      <c r="D18" s="33">
        <v>7</v>
      </c>
      <c r="E18" s="63">
        <f>'№3 ин'!G89</f>
        <v>13.47</v>
      </c>
      <c r="F18" s="63">
        <f t="shared" si="0"/>
        <v>94.29</v>
      </c>
      <c r="G18" s="275"/>
      <c r="H18" s="275"/>
      <c r="I18" s="275"/>
      <c r="J18" s="275"/>
      <c r="K18" s="275"/>
      <c r="L18" s="275"/>
    </row>
    <row r="19" spans="1:12" ht="15.5" x14ac:dyDescent="0.35">
      <c r="A19" s="185">
        <v>6</v>
      </c>
      <c r="B19" s="31" t="s">
        <v>130</v>
      </c>
      <c r="C19" s="32" t="s">
        <v>129</v>
      </c>
      <c r="D19" s="33">
        <v>7</v>
      </c>
      <c r="E19" s="63">
        <f>'№3 ин'!G94</f>
        <v>5.12</v>
      </c>
      <c r="F19" s="63">
        <f t="shared" si="0"/>
        <v>35.840000000000003</v>
      </c>
      <c r="G19" s="275"/>
      <c r="H19" s="275"/>
      <c r="I19" s="275"/>
      <c r="J19" s="275"/>
      <c r="K19" s="275"/>
      <c r="L19" s="275"/>
    </row>
    <row r="20" spans="1:12" ht="15.5" x14ac:dyDescent="0.35">
      <c r="A20" s="185">
        <v>7</v>
      </c>
      <c r="B20" s="31" t="s">
        <v>131</v>
      </c>
      <c r="C20" s="32" t="s">
        <v>129</v>
      </c>
      <c r="D20" s="33">
        <v>7</v>
      </c>
      <c r="E20" s="63">
        <f>'№3 ин'!G114</f>
        <v>19.54</v>
      </c>
      <c r="F20" s="63">
        <f t="shared" si="0"/>
        <v>136.78</v>
      </c>
      <c r="G20" s="275"/>
      <c r="H20" s="275"/>
      <c r="I20" s="275"/>
      <c r="J20" s="275"/>
      <c r="K20" s="275"/>
      <c r="L20" s="275"/>
    </row>
    <row r="21" spans="1:12" ht="15.5" x14ac:dyDescent="0.35">
      <c r="A21" s="185">
        <v>8</v>
      </c>
      <c r="B21" s="31" t="s">
        <v>132</v>
      </c>
      <c r="C21" s="32" t="s">
        <v>129</v>
      </c>
      <c r="D21" s="33">
        <v>7</v>
      </c>
      <c r="E21" s="63">
        <f>'№3 ин'!G101</f>
        <v>9.82</v>
      </c>
      <c r="F21" s="63">
        <f t="shared" si="0"/>
        <v>68.740000000000009</v>
      </c>
      <c r="G21" s="275"/>
      <c r="H21" s="275"/>
      <c r="I21" s="275"/>
      <c r="J21" s="275"/>
      <c r="K21" s="275"/>
      <c r="L21" s="275"/>
    </row>
    <row r="22" spans="1:12" ht="15.5" x14ac:dyDescent="0.35">
      <c r="A22" s="185"/>
      <c r="B22" s="190" t="s">
        <v>133</v>
      </c>
      <c r="C22" s="300">
        <f>SUM(F14:F21)</f>
        <v>399.32000000000005</v>
      </c>
      <c r="D22" s="301"/>
      <c r="E22" s="301"/>
      <c r="F22" s="302"/>
      <c r="G22" s="191"/>
      <c r="H22" s="147"/>
      <c r="I22" s="192"/>
      <c r="J22" s="193"/>
      <c r="K22" s="193"/>
      <c r="L22" s="194"/>
    </row>
    <row r="23" spans="1:12" ht="35" customHeight="1" x14ac:dyDescent="0.3">
      <c r="A23" s="185">
        <v>1</v>
      </c>
      <c r="B23" s="35" t="s">
        <v>134</v>
      </c>
      <c r="C23" s="36" t="s">
        <v>135</v>
      </c>
      <c r="D23" s="34">
        <v>12</v>
      </c>
      <c r="E23" s="55">
        <f>№1!G13</f>
        <v>79</v>
      </c>
      <c r="F23" s="55">
        <f>D23*E23</f>
        <v>948</v>
      </c>
      <c r="G23" s="56">
        <f>F23+$C$22</f>
        <v>1347.3200000000002</v>
      </c>
      <c r="H23" s="57">
        <f>G23/D23</f>
        <v>112.27666666666669</v>
      </c>
      <c r="I23" s="195">
        <f>H23/$I$10</f>
        <v>3173.0017427346811</v>
      </c>
      <c r="J23" s="196">
        <f>H23/$J$10</f>
        <v>37.538170065752816</v>
      </c>
      <c r="K23" s="196">
        <f>H23/$K$10</f>
        <v>40.606389391199521</v>
      </c>
      <c r="L23" s="197">
        <f>G23/$K$10</f>
        <v>487.27667269439428</v>
      </c>
    </row>
    <row r="24" spans="1:12" ht="35" customHeight="1" x14ac:dyDescent="0.3">
      <c r="A24" s="185">
        <v>2</v>
      </c>
      <c r="B24" s="35" t="s">
        <v>136</v>
      </c>
      <c r="C24" s="36" t="s">
        <v>135</v>
      </c>
      <c r="D24" s="34">
        <v>12</v>
      </c>
      <c r="E24" s="55">
        <f>№1!G14</f>
        <v>65.63</v>
      </c>
      <c r="F24" s="55">
        <f>D24*E24</f>
        <v>787.56</v>
      </c>
      <c r="G24" s="56">
        <f>F24+$C$22</f>
        <v>1186.8800000000001</v>
      </c>
      <c r="H24" s="57">
        <f>G24/D24</f>
        <v>98.90666666666668</v>
      </c>
      <c r="I24" s="195">
        <f>H24/$I$10</f>
        <v>2795.1580236446707</v>
      </c>
      <c r="J24" s="196">
        <f>H24/$J$10</f>
        <v>33.068093168394071</v>
      </c>
      <c r="K24" s="196">
        <f>H24/$K$10</f>
        <v>35.770946353224836</v>
      </c>
      <c r="L24" s="197">
        <f>G24/$K$10</f>
        <v>429.25135623869801</v>
      </c>
    </row>
    <row r="25" spans="1:12" ht="35.5" customHeight="1" x14ac:dyDescent="0.3">
      <c r="A25" s="185">
        <v>3</v>
      </c>
      <c r="B25" s="35" t="s">
        <v>137</v>
      </c>
      <c r="C25" s="36" t="s">
        <v>135</v>
      </c>
      <c r="D25" s="34">
        <v>12</v>
      </c>
      <c r="E25" s="55">
        <f>№1!G15</f>
        <v>60.81</v>
      </c>
      <c r="F25" s="55">
        <f>D25*E25</f>
        <v>729.72</v>
      </c>
      <c r="G25" s="56">
        <f>F25+$C$22</f>
        <v>1129.04</v>
      </c>
      <c r="H25" s="57">
        <f>G25/D25</f>
        <v>94.086666666666659</v>
      </c>
      <c r="I25" s="195">
        <f>H25/$I$10</f>
        <v>2658.9421129480475</v>
      </c>
      <c r="J25" s="196">
        <f>H25/$J$10</f>
        <v>31.456591998216869</v>
      </c>
      <c r="K25" s="196">
        <f>H25/$K$10</f>
        <v>34.027727546714885</v>
      </c>
      <c r="L25" s="197">
        <f>G25/$K$10</f>
        <v>408.33273056057863</v>
      </c>
    </row>
    <row r="26" spans="1:12" ht="31" x14ac:dyDescent="0.3">
      <c r="A26" s="185">
        <v>4</v>
      </c>
      <c r="B26" s="35" t="s">
        <v>138</v>
      </c>
      <c r="C26" s="36" t="s">
        <v>135</v>
      </c>
      <c r="D26" s="34">
        <v>12</v>
      </c>
      <c r="E26" s="55">
        <f>№1!G16</f>
        <v>66.599999999999994</v>
      </c>
      <c r="F26" s="55">
        <f>D26*E26</f>
        <v>799.19999999999993</v>
      </c>
      <c r="G26" s="56">
        <f>F26+$C$22</f>
        <v>1198.52</v>
      </c>
      <c r="H26" s="57">
        <f>G26/D26</f>
        <v>99.876666666666665</v>
      </c>
      <c r="I26" s="195">
        <f>H26/$I$10</f>
        <v>2822.5707691583061</v>
      </c>
      <c r="J26" s="196">
        <f>H26/$J$10</f>
        <v>33.39239942048367</v>
      </c>
      <c r="K26" s="196">
        <f>H26/$K$10</f>
        <v>36.121760096443637</v>
      </c>
      <c r="L26" s="197">
        <f>G26/$K$10</f>
        <v>433.46112115732365</v>
      </c>
    </row>
    <row r="27" spans="1:12" ht="31" x14ac:dyDescent="0.3">
      <c r="A27" s="185">
        <v>5</v>
      </c>
      <c r="B27" s="35" t="s">
        <v>139</v>
      </c>
      <c r="C27" s="36" t="s">
        <v>135</v>
      </c>
      <c r="D27" s="34">
        <v>12</v>
      </c>
      <c r="E27" s="55">
        <f>№1!G17</f>
        <v>62.989999999999995</v>
      </c>
      <c r="F27" s="55">
        <f>D27*E27</f>
        <v>755.87999999999988</v>
      </c>
      <c r="G27" s="56">
        <f>F27+$C$22</f>
        <v>1155.1999999999998</v>
      </c>
      <c r="H27" s="57">
        <f>G27/D27</f>
        <v>96.266666666666652</v>
      </c>
      <c r="I27" s="195">
        <f>H27/$I$10</f>
        <v>2720.5501389477645</v>
      </c>
      <c r="J27" s="196">
        <f>H27/$J$10</f>
        <v>32.185445224562571</v>
      </c>
      <c r="K27" s="196">
        <f>H27/$K$10</f>
        <v>34.816154309825187</v>
      </c>
      <c r="L27" s="197">
        <f>G27/$K$10</f>
        <v>417.79385171790227</v>
      </c>
    </row>
    <row r="28" spans="1:12" ht="25" customHeight="1" x14ac:dyDescent="0.3">
      <c r="A28" s="303" t="s">
        <v>150</v>
      </c>
      <c r="B28" s="303"/>
      <c r="C28" s="303"/>
      <c r="D28" s="303"/>
      <c r="E28" s="303"/>
      <c r="F28" s="303"/>
      <c r="G28" s="303"/>
    </row>
    <row r="29" spans="1:12" ht="12.75" customHeight="1" x14ac:dyDescent="0.3">
      <c r="A29" s="296"/>
      <c r="B29" s="297" t="s">
        <v>117</v>
      </c>
      <c r="C29" s="297" t="s">
        <v>118</v>
      </c>
      <c r="D29" s="295" t="s">
        <v>119</v>
      </c>
      <c r="E29" s="295" t="s">
        <v>120</v>
      </c>
      <c r="F29" s="295" t="s">
        <v>121</v>
      </c>
      <c r="G29" s="299" t="s">
        <v>148</v>
      </c>
      <c r="H29" s="267" t="s">
        <v>149</v>
      </c>
      <c r="I29" s="267" t="s">
        <v>272</v>
      </c>
      <c r="J29" s="267" t="s">
        <v>273</v>
      </c>
      <c r="K29" s="267" t="s">
        <v>274</v>
      </c>
      <c r="L29" s="267" t="s">
        <v>275</v>
      </c>
    </row>
    <row r="30" spans="1:12" ht="25.25" customHeight="1" x14ac:dyDescent="0.3">
      <c r="A30" s="296"/>
      <c r="B30" s="297"/>
      <c r="C30" s="297"/>
      <c r="D30" s="295"/>
      <c r="E30" s="295"/>
      <c r="F30" s="295"/>
      <c r="G30" s="299"/>
      <c r="H30" s="268"/>
      <c r="I30" s="268"/>
      <c r="J30" s="268"/>
      <c r="K30" s="268"/>
      <c r="L30" s="268"/>
    </row>
    <row r="31" spans="1:12" ht="16.25" customHeight="1" x14ac:dyDescent="0.3">
      <c r="A31" s="296"/>
      <c r="B31" s="297"/>
      <c r="C31" s="297"/>
      <c r="D31" s="295"/>
      <c r="E31" s="295"/>
      <c r="F31" s="295"/>
      <c r="G31" s="299"/>
      <c r="H31" s="269"/>
      <c r="I31" s="269"/>
      <c r="J31" s="269"/>
      <c r="K31" s="269"/>
      <c r="L31" s="269"/>
    </row>
    <row r="32" spans="1:12" ht="15.5" x14ac:dyDescent="0.3">
      <c r="A32" s="185">
        <v>1</v>
      </c>
      <c r="B32" s="31" t="s">
        <v>122</v>
      </c>
      <c r="C32" s="42" t="s">
        <v>123</v>
      </c>
      <c r="D32" s="33">
        <v>1</v>
      </c>
      <c r="E32" s="55">
        <f t="shared" ref="E32:E37" si="1">E14</f>
        <v>44.64</v>
      </c>
      <c r="F32" s="55">
        <f t="shared" ref="F32:F39" si="2">D32*E32</f>
        <v>44.64</v>
      </c>
      <c r="G32" s="274"/>
      <c r="H32" s="274"/>
      <c r="I32" s="274"/>
      <c r="J32" s="274"/>
      <c r="K32" s="274"/>
      <c r="L32" s="274"/>
    </row>
    <row r="33" spans="1:12" ht="15.5" x14ac:dyDescent="0.3">
      <c r="A33" s="185">
        <v>2</v>
      </c>
      <c r="B33" s="31" t="s">
        <v>124</v>
      </c>
      <c r="C33" s="42" t="s">
        <v>125</v>
      </c>
      <c r="D33" s="33">
        <v>1</v>
      </c>
      <c r="E33" s="55">
        <f t="shared" si="1"/>
        <v>4.0999999999999996</v>
      </c>
      <c r="F33" s="55">
        <f t="shared" si="2"/>
        <v>4.0999999999999996</v>
      </c>
      <c r="G33" s="275"/>
      <c r="H33" s="275"/>
      <c r="I33" s="275"/>
      <c r="J33" s="275"/>
      <c r="K33" s="275"/>
      <c r="L33" s="275"/>
    </row>
    <row r="34" spans="1:12" ht="15.5" x14ac:dyDescent="0.3">
      <c r="A34" s="185">
        <v>3</v>
      </c>
      <c r="B34" s="31" t="s">
        <v>126</v>
      </c>
      <c r="C34" s="42" t="s">
        <v>125</v>
      </c>
      <c r="D34" s="33">
        <v>1</v>
      </c>
      <c r="E34" s="55">
        <f t="shared" si="1"/>
        <v>4.37</v>
      </c>
      <c r="F34" s="55">
        <f t="shared" si="2"/>
        <v>4.37</v>
      </c>
      <c r="G34" s="275"/>
      <c r="H34" s="275"/>
      <c r="I34" s="275"/>
      <c r="J34" s="275"/>
      <c r="K34" s="275"/>
      <c r="L34" s="275"/>
    </row>
    <row r="35" spans="1:12" ht="15.5" x14ac:dyDescent="0.3">
      <c r="A35" s="185">
        <v>4</v>
      </c>
      <c r="B35" s="31" t="s">
        <v>127</v>
      </c>
      <c r="C35" s="42" t="s">
        <v>125</v>
      </c>
      <c r="D35" s="33">
        <v>1</v>
      </c>
      <c r="E35" s="55">
        <f t="shared" si="1"/>
        <v>10.56</v>
      </c>
      <c r="F35" s="55">
        <f t="shared" si="2"/>
        <v>10.56</v>
      </c>
      <c r="G35" s="275"/>
      <c r="H35" s="275"/>
      <c r="I35" s="275"/>
      <c r="J35" s="275"/>
      <c r="K35" s="275"/>
      <c r="L35" s="275"/>
    </row>
    <row r="36" spans="1:12" ht="18.649999999999999" customHeight="1" x14ac:dyDescent="0.3">
      <c r="A36" s="185">
        <v>5</v>
      </c>
      <c r="B36" s="31" t="s">
        <v>128</v>
      </c>
      <c r="C36" s="42" t="s">
        <v>129</v>
      </c>
      <c r="D36" s="33">
        <v>7</v>
      </c>
      <c r="E36" s="55">
        <f t="shared" si="1"/>
        <v>13.47</v>
      </c>
      <c r="F36" s="55">
        <f t="shared" si="2"/>
        <v>94.29</v>
      </c>
      <c r="G36" s="275"/>
      <c r="H36" s="275"/>
      <c r="I36" s="275"/>
      <c r="J36" s="275"/>
      <c r="K36" s="275"/>
      <c r="L36" s="275"/>
    </row>
    <row r="37" spans="1:12" ht="15.5" x14ac:dyDescent="0.3">
      <c r="A37" s="185">
        <v>6</v>
      </c>
      <c r="B37" s="31" t="s">
        <v>130</v>
      </c>
      <c r="C37" s="42" t="s">
        <v>129</v>
      </c>
      <c r="D37" s="33">
        <v>7</v>
      </c>
      <c r="E37" s="55">
        <f t="shared" si="1"/>
        <v>5.12</v>
      </c>
      <c r="F37" s="55">
        <f t="shared" si="2"/>
        <v>35.840000000000003</v>
      </c>
      <c r="G37" s="275"/>
      <c r="H37" s="275"/>
      <c r="I37" s="275"/>
      <c r="J37" s="275"/>
      <c r="K37" s="275"/>
      <c r="L37" s="275"/>
    </row>
    <row r="38" spans="1:12" ht="48.65" customHeight="1" x14ac:dyDescent="0.3">
      <c r="A38" s="185">
        <v>7</v>
      </c>
      <c r="B38" s="207" t="s">
        <v>140</v>
      </c>
      <c r="C38" s="208" t="s">
        <v>141</v>
      </c>
      <c r="D38" s="209">
        <v>7</v>
      </c>
      <c r="E38" s="210">
        <f>'№3 ин'!E134</f>
        <v>1.81</v>
      </c>
      <c r="F38" s="210">
        <f t="shared" si="2"/>
        <v>12.67</v>
      </c>
      <c r="G38" s="275"/>
      <c r="H38" s="275"/>
      <c r="I38" s="275"/>
      <c r="J38" s="275"/>
      <c r="K38" s="275"/>
      <c r="L38" s="275"/>
    </row>
    <row r="39" spans="1:12" ht="33" customHeight="1" x14ac:dyDescent="0.3">
      <c r="A39" s="185">
        <v>8</v>
      </c>
      <c r="B39" s="31" t="s">
        <v>152</v>
      </c>
      <c r="C39" s="42" t="s">
        <v>129</v>
      </c>
      <c r="D39" s="33">
        <v>7</v>
      </c>
      <c r="E39" s="55">
        <f>'№3 ин'!G99</f>
        <v>10.47</v>
      </c>
      <c r="F39" s="55">
        <f t="shared" si="2"/>
        <v>73.290000000000006</v>
      </c>
      <c r="G39" s="276"/>
      <c r="H39" s="276"/>
      <c r="I39" s="276"/>
      <c r="J39" s="276"/>
      <c r="K39" s="276"/>
      <c r="L39" s="276"/>
    </row>
    <row r="40" spans="1:12" ht="18" customHeight="1" x14ac:dyDescent="0.35">
      <c r="A40" s="185"/>
      <c r="B40" s="190" t="s">
        <v>133</v>
      </c>
      <c r="C40" s="42"/>
      <c r="D40" s="33"/>
      <c r="E40" s="33"/>
      <c r="F40" s="60">
        <f>SUM(F32:F39)</f>
        <v>279.76</v>
      </c>
      <c r="G40" s="186"/>
      <c r="H40" s="186"/>
      <c r="I40" s="186"/>
      <c r="J40" s="186"/>
      <c r="K40" s="186"/>
      <c r="L40" s="211"/>
    </row>
    <row r="41" spans="1:12" ht="32" customHeight="1" x14ac:dyDescent="0.3">
      <c r="A41" s="185">
        <v>1</v>
      </c>
      <c r="B41" s="35" t="s">
        <v>134</v>
      </c>
      <c r="C41" s="36" t="s">
        <v>135</v>
      </c>
      <c r="D41" s="34">
        <v>12</v>
      </c>
      <c r="E41" s="55">
        <f>E23</f>
        <v>79</v>
      </c>
      <c r="F41" s="55">
        <f>D41*E41</f>
        <v>948</v>
      </c>
      <c r="G41" s="56">
        <f>F41+$F$40</f>
        <v>1227.76</v>
      </c>
      <c r="H41" s="57">
        <f>G41/D41</f>
        <v>102.31333333333333</v>
      </c>
      <c r="I41" s="195">
        <f>H41/$I$10</f>
        <v>2891.4323395035562</v>
      </c>
      <c r="J41" s="196">
        <f>H41/$J$10</f>
        <v>34.207065641368551</v>
      </c>
      <c r="K41" s="196">
        <f>H41/$K$10</f>
        <v>37.003013863773354</v>
      </c>
      <c r="L41" s="197">
        <f>G41/$K$10</f>
        <v>444.03616636528028</v>
      </c>
    </row>
    <row r="42" spans="1:12" ht="32" customHeight="1" x14ac:dyDescent="0.3">
      <c r="A42" s="185">
        <v>2</v>
      </c>
      <c r="B42" s="35" t="s">
        <v>136</v>
      </c>
      <c r="C42" s="36" t="s">
        <v>135</v>
      </c>
      <c r="D42" s="34">
        <v>12</v>
      </c>
      <c r="E42" s="55">
        <f>E24</f>
        <v>65.63</v>
      </c>
      <c r="F42" s="55">
        <f>D42*E42</f>
        <v>787.56</v>
      </c>
      <c r="G42" s="56">
        <f>F42+$F$40</f>
        <v>1067.32</v>
      </c>
      <c r="H42" s="57">
        <f>G42/D42</f>
        <v>88.943333333333328</v>
      </c>
      <c r="I42" s="195">
        <f>H42/$I$10</f>
        <v>2513.5886204135459</v>
      </c>
      <c r="J42" s="196">
        <f>H42/$J$10</f>
        <v>29.736988744009803</v>
      </c>
      <c r="K42" s="196">
        <f>H42/$K$10</f>
        <v>32.16757082579867</v>
      </c>
      <c r="L42" s="197">
        <f>G42/$K$10</f>
        <v>386.01084990958407</v>
      </c>
    </row>
    <row r="43" spans="1:12" ht="32" customHeight="1" x14ac:dyDescent="0.3">
      <c r="A43" s="185">
        <v>3</v>
      </c>
      <c r="B43" s="35" t="s">
        <v>137</v>
      </c>
      <c r="C43" s="36" t="s">
        <v>135</v>
      </c>
      <c r="D43" s="34">
        <v>12</v>
      </c>
      <c r="E43" s="55">
        <f>E25</f>
        <v>60.81</v>
      </c>
      <c r="F43" s="55">
        <f>D43*E43</f>
        <v>729.72</v>
      </c>
      <c r="G43" s="56">
        <f>F43+$F$40</f>
        <v>1009.48</v>
      </c>
      <c r="H43" s="57">
        <f>G43/D43</f>
        <v>84.123333333333335</v>
      </c>
      <c r="I43" s="195">
        <f>H43/$I$10</f>
        <v>2377.3727097169235</v>
      </c>
      <c r="J43" s="196">
        <f>H43/$J$10</f>
        <v>28.125487573832608</v>
      </c>
      <c r="K43" s="196">
        <f>H43/$K$10</f>
        <v>30.424352019288726</v>
      </c>
      <c r="L43" s="197">
        <f>G43/$K$10</f>
        <v>365.09222423146474</v>
      </c>
    </row>
    <row r="44" spans="1:12" ht="32" customHeight="1" x14ac:dyDescent="0.3">
      <c r="A44" s="185">
        <v>4</v>
      </c>
      <c r="B44" s="35" t="s">
        <v>138</v>
      </c>
      <c r="C44" s="36" t="s">
        <v>135</v>
      </c>
      <c r="D44" s="34">
        <v>12</v>
      </c>
      <c r="E44" s="55">
        <f>E26</f>
        <v>66.599999999999994</v>
      </c>
      <c r="F44" s="55">
        <f>D44*E44</f>
        <v>799.19999999999993</v>
      </c>
      <c r="G44" s="56">
        <f>F44+$F$40</f>
        <v>1078.96</v>
      </c>
      <c r="H44" s="57">
        <f>G44/D44</f>
        <v>89.913333333333341</v>
      </c>
      <c r="I44" s="195">
        <f>H44/$I$10</f>
        <v>2541.0013659271822</v>
      </c>
      <c r="J44" s="196">
        <f>H44/$J$10</f>
        <v>30.061294996099409</v>
      </c>
      <c r="K44" s="196">
        <f>H44/$K$10</f>
        <v>32.518384569017485</v>
      </c>
      <c r="L44" s="197">
        <f>G44/$K$10</f>
        <v>390.22061482820976</v>
      </c>
    </row>
    <row r="45" spans="1:12" ht="32" customHeight="1" x14ac:dyDescent="0.3">
      <c r="A45" s="185">
        <v>5</v>
      </c>
      <c r="B45" s="35" t="s">
        <v>139</v>
      </c>
      <c r="C45" s="36" t="s">
        <v>135</v>
      </c>
      <c r="D45" s="34">
        <v>12</v>
      </c>
      <c r="E45" s="55">
        <f>E27</f>
        <v>62.989999999999995</v>
      </c>
      <c r="F45" s="55">
        <f>D45*E45</f>
        <v>755.87999999999988</v>
      </c>
      <c r="G45" s="56">
        <f>F45+$F$40</f>
        <v>1035.6399999999999</v>
      </c>
      <c r="H45" s="57">
        <f>G45/D45</f>
        <v>86.303333333333327</v>
      </c>
      <c r="I45" s="195">
        <f>H45/$I$10</f>
        <v>2438.9807357166405</v>
      </c>
      <c r="J45" s="196">
        <f>H45/$J$10</f>
        <v>28.85434080017831</v>
      </c>
      <c r="K45" s="196">
        <f>H45/$K$10</f>
        <v>31.212778782399031</v>
      </c>
      <c r="L45" s="197">
        <f>G45/$K$10</f>
        <v>374.55334538878839</v>
      </c>
    </row>
    <row r="46" spans="1:12" ht="13.25" customHeight="1" x14ac:dyDescent="0.3">
      <c r="A46" s="212"/>
      <c r="B46" s="199"/>
      <c r="C46" s="200"/>
      <c r="D46" s="201"/>
      <c r="E46" s="202"/>
      <c r="F46" s="202"/>
      <c r="G46" s="203"/>
      <c r="H46" s="204"/>
      <c r="I46" s="205"/>
      <c r="J46" s="206"/>
      <c r="K46" s="206"/>
    </row>
    <row r="47" spans="1:12" ht="13.25" customHeight="1" x14ac:dyDescent="0.4">
      <c r="A47" s="213"/>
      <c r="B47" s="214" t="s">
        <v>142</v>
      </c>
      <c r="C47" s="215"/>
      <c r="D47" s="47"/>
      <c r="E47" s="47"/>
      <c r="F47" s="47"/>
      <c r="G47" s="28"/>
    </row>
    <row r="48" spans="1:12" ht="30" customHeight="1" x14ac:dyDescent="0.3">
      <c r="A48" s="298"/>
      <c r="B48" s="297" t="s">
        <v>117</v>
      </c>
      <c r="C48" s="297" t="s">
        <v>118</v>
      </c>
      <c r="D48" s="295" t="s">
        <v>119</v>
      </c>
      <c r="E48" s="295" t="s">
        <v>120</v>
      </c>
      <c r="F48" s="295" t="s">
        <v>121</v>
      </c>
      <c r="G48" s="267" t="s">
        <v>148</v>
      </c>
      <c r="H48" s="267" t="s">
        <v>149</v>
      </c>
      <c r="I48" s="267" t="s">
        <v>272</v>
      </c>
      <c r="J48" s="267" t="s">
        <v>273</v>
      </c>
      <c r="K48" s="267" t="s">
        <v>274</v>
      </c>
      <c r="L48" s="267" t="s">
        <v>275</v>
      </c>
    </row>
    <row r="49" spans="1:12" ht="12.75" customHeight="1" x14ac:dyDescent="0.3">
      <c r="A49" s="298"/>
      <c r="B49" s="297"/>
      <c r="C49" s="297"/>
      <c r="D49" s="295"/>
      <c r="E49" s="295"/>
      <c r="F49" s="295"/>
      <c r="G49" s="268"/>
      <c r="H49" s="268"/>
      <c r="I49" s="268"/>
      <c r="J49" s="268"/>
      <c r="K49" s="268"/>
      <c r="L49" s="268"/>
    </row>
    <row r="50" spans="1:12" ht="12.75" customHeight="1" x14ac:dyDescent="0.3">
      <c r="A50" s="298"/>
      <c r="B50" s="297"/>
      <c r="C50" s="297"/>
      <c r="D50" s="295"/>
      <c r="E50" s="295"/>
      <c r="F50" s="295"/>
      <c r="G50" s="269"/>
      <c r="H50" s="269"/>
      <c r="I50" s="269"/>
      <c r="J50" s="269"/>
      <c r="K50" s="269"/>
      <c r="L50" s="269"/>
    </row>
    <row r="51" spans="1:12" ht="15.5" x14ac:dyDescent="0.3">
      <c r="A51" s="185">
        <v>1</v>
      </c>
      <c r="B51" s="31" t="s">
        <v>122</v>
      </c>
      <c r="C51" s="42" t="s">
        <v>123</v>
      </c>
      <c r="D51" s="33">
        <v>1</v>
      </c>
      <c r="E51" s="55">
        <f t="shared" ref="E51:E58" si="3">E14</f>
        <v>44.64</v>
      </c>
      <c r="F51" s="55">
        <f t="shared" ref="F51:F58" si="4">D51*E51</f>
        <v>44.64</v>
      </c>
      <c r="G51" s="274"/>
      <c r="H51" s="274"/>
      <c r="I51" s="274"/>
      <c r="J51" s="274"/>
      <c r="K51" s="274"/>
      <c r="L51" s="274"/>
    </row>
    <row r="52" spans="1:12" ht="15.5" x14ac:dyDescent="0.3">
      <c r="A52" s="185">
        <v>2</v>
      </c>
      <c r="B52" s="31" t="s">
        <v>124</v>
      </c>
      <c r="C52" s="42" t="s">
        <v>125</v>
      </c>
      <c r="D52" s="33">
        <v>1</v>
      </c>
      <c r="E52" s="55">
        <f t="shared" si="3"/>
        <v>4.0999999999999996</v>
      </c>
      <c r="F52" s="55">
        <f t="shared" si="4"/>
        <v>4.0999999999999996</v>
      </c>
      <c r="G52" s="275"/>
      <c r="H52" s="275"/>
      <c r="I52" s="275"/>
      <c r="J52" s="275"/>
      <c r="K52" s="275"/>
      <c r="L52" s="275"/>
    </row>
    <row r="53" spans="1:12" ht="15.5" x14ac:dyDescent="0.3">
      <c r="A53" s="185">
        <v>3</v>
      </c>
      <c r="B53" s="31" t="s">
        <v>126</v>
      </c>
      <c r="C53" s="42" t="s">
        <v>125</v>
      </c>
      <c r="D53" s="33">
        <v>1</v>
      </c>
      <c r="E53" s="55">
        <f t="shared" si="3"/>
        <v>4.37</v>
      </c>
      <c r="F53" s="55">
        <f t="shared" si="4"/>
        <v>4.37</v>
      </c>
      <c r="G53" s="275"/>
      <c r="H53" s="275"/>
      <c r="I53" s="275"/>
      <c r="J53" s="275"/>
      <c r="K53" s="275"/>
      <c r="L53" s="275"/>
    </row>
    <row r="54" spans="1:12" ht="15.5" x14ac:dyDescent="0.3">
      <c r="A54" s="185">
        <v>4</v>
      </c>
      <c r="B54" s="31" t="s">
        <v>127</v>
      </c>
      <c r="C54" s="42" t="s">
        <v>125</v>
      </c>
      <c r="D54" s="33">
        <v>1</v>
      </c>
      <c r="E54" s="55">
        <f t="shared" si="3"/>
        <v>10.56</v>
      </c>
      <c r="F54" s="55">
        <f t="shared" si="4"/>
        <v>10.56</v>
      </c>
      <c r="G54" s="275"/>
      <c r="H54" s="275"/>
      <c r="I54" s="275"/>
      <c r="J54" s="275"/>
      <c r="K54" s="275"/>
      <c r="L54" s="275"/>
    </row>
    <row r="55" spans="1:12" ht="16.25" customHeight="1" x14ac:dyDescent="0.3">
      <c r="A55" s="185">
        <v>5</v>
      </c>
      <c r="B55" s="31" t="s">
        <v>128</v>
      </c>
      <c r="C55" s="42" t="s">
        <v>129</v>
      </c>
      <c r="D55" s="33">
        <v>9</v>
      </c>
      <c r="E55" s="55">
        <f t="shared" si="3"/>
        <v>13.47</v>
      </c>
      <c r="F55" s="55">
        <f t="shared" si="4"/>
        <v>121.23</v>
      </c>
      <c r="G55" s="275"/>
      <c r="H55" s="275"/>
      <c r="I55" s="275"/>
      <c r="J55" s="275"/>
      <c r="K55" s="275"/>
      <c r="L55" s="275"/>
    </row>
    <row r="56" spans="1:12" ht="15.5" x14ac:dyDescent="0.3">
      <c r="A56" s="185">
        <v>6</v>
      </c>
      <c r="B56" s="31" t="s">
        <v>130</v>
      </c>
      <c r="C56" s="42" t="s">
        <v>129</v>
      </c>
      <c r="D56" s="33">
        <v>9</v>
      </c>
      <c r="E56" s="55">
        <f t="shared" si="3"/>
        <v>5.12</v>
      </c>
      <c r="F56" s="55">
        <f t="shared" si="4"/>
        <v>46.08</v>
      </c>
      <c r="G56" s="275"/>
      <c r="H56" s="275"/>
      <c r="I56" s="275"/>
      <c r="J56" s="275"/>
      <c r="K56" s="275"/>
      <c r="L56" s="275"/>
    </row>
    <row r="57" spans="1:12" ht="15.5" x14ac:dyDescent="0.3">
      <c r="A57" s="185">
        <v>7</v>
      </c>
      <c r="B57" s="31" t="s">
        <v>131</v>
      </c>
      <c r="C57" s="42" t="s">
        <v>129</v>
      </c>
      <c r="D57" s="33">
        <v>9</v>
      </c>
      <c r="E57" s="55">
        <f t="shared" si="3"/>
        <v>19.54</v>
      </c>
      <c r="F57" s="55">
        <f t="shared" si="4"/>
        <v>175.85999999999999</v>
      </c>
      <c r="G57" s="275"/>
      <c r="H57" s="275"/>
      <c r="I57" s="275"/>
      <c r="J57" s="275"/>
      <c r="K57" s="275"/>
      <c r="L57" s="275"/>
    </row>
    <row r="58" spans="1:12" ht="15.5" x14ac:dyDescent="0.3">
      <c r="A58" s="185">
        <v>8</v>
      </c>
      <c r="B58" s="31" t="s">
        <v>132</v>
      </c>
      <c r="C58" s="42" t="s">
        <v>129</v>
      </c>
      <c r="D58" s="33">
        <v>9</v>
      </c>
      <c r="E58" s="55">
        <f t="shared" si="3"/>
        <v>9.82</v>
      </c>
      <c r="F58" s="55">
        <f t="shared" si="4"/>
        <v>88.38</v>
      </c>
      <c r="G58" s="275"/>
      <c r="H58" s="275"/>
      <c r="I58" s="275"/>
      <c r="J58" s="275"/>
      <c r="K58" s="275"/>
      <c r="L58" s="275"/>
    </row>
    <row r="59" spans="1:12" ht="17.399999999999999" customHeight="1" x14ac:dyDescent="0.35">
      <c r="A59" s="185"/>
      <c r="B59" s="190" t="s">
        <v>133</v>
      </c>
      <c r="C59" s="42"/>
      <c r="D59" s="33"/>
      <c r="E59" s="34"/>
      <c r="F59" s="60">
        <f>SUM(F51:F58)</f>
        <v>495.22</v>
      </c>
      <c r="G59" s="191"/>
      <c r="H59" s="191"/>
      <c r="I59" s="191"/>
      <c r="J59" s="191"/>
      <c r="K59" s="191"/>
      <c r="L59" s="211"/>
    </row>
    <row r="60" spans="1:12" ht="48" customHeight="1" x14ac:dyDescent="0.3">
      <c r="A60" s="185">
        <v>1</v>
      </c>
      <c r="B60" s="35" t="s">
        <v>134</v>
      </c>
      <c r="C60" s="36" t="s">
        <v>135</v>
      </c>
      <c r="D60" s="34">
        <v>14</v>
      </c>
      <c r="E60" s="55">
        <f>E23</f>
        <v>79</v>
      </c>
      <c r="F60" s="55">
        <f>D60*E60</f>
        <v>1106</v>
      </c>
      <c r="G60" s="56">
        <f>F60+$F$59</f>
        <v>1601.22</v>
      </c>
      <c r="H60" s="57">
        <f>G60/D60</f>
        <v>114.37285714285714</v>
      </c>
      <c r="I60" s="195">
        <f>H60/$I$10</f>
        <v>3232.2412644583055</v>
      </c>
      <c r="J60" s="196">
        <f>H60/$J$10</f>
        <v>38.239002722453073</v>
      </c>
      <c r="K60" s="196">
        <f>H60/$K$10</f>
        <v>41.364505295789201</v>
      </c>
      <c r="L60" s="197">
        <f>G60/$K$10</f>
        <v>579.10307414104886</v>
      </c>
    </row>
    <row r="61" spans="1:12" ht="49.25" customHeight="1" x14ac:dyDescent="0.3">
      <c r="A61" s="185">
        <v>2</v>
      </c>
      <c r="B61" s="35" t="s">
        <v>136</v>
      </c>
      <c r="C61" s="36" t="s">
        <v>135</v>
      </c>
      <c r="D61" s="34">
        <v>14</v>
      </c>
      <c r="E61" s="55">
        <f>E24</f>
        <v>65.63</v>
      </c>
      <c r="F61" s="55">
        <f>D61*E61</f>
        <v>918.81999999999994</v>
      </c>
      <c r="G61" s="56">
        <f>F61+$F$59</f>
        <v>1414.04</v>
      </c>
      <c r="H61" s="57">
        <f>G61/D61</f>
        <v>101.00285714285714</v>
      </c>
      <c r="I61" s="195">
        <f>H61/$I$10</f>
        <v>2854.3975453682956</v>
      </c>
      <c r="J61" s="196">
        <f>H61/$J$10</f>
        <v>33.768925825094328</v>
      </c>
      <c r="K61" s="196">
        <f>H61/$K$10</f>
        <v>36.529062257814516</v>
      </c>
      <c r="L61" s="197">
        <f>G61/$K$10</f>
        <v>511.4068716094032</v>
      </c>
    </row>
    <row r="62" spans="1:12" ht="48.65" customHeight="1" x14ac:dyDescent="0.3">
      <c r="A62" s="185">
        <v>3</v>
      </c>
      <c r="B62" s="35" t="s">
        <v>137</v>
      </c>
      <c r="C62" s="36" t="s">
        <v>135</v>
      </c>
      <c r="D62" s="34">
        <v>14</v>
      </c>
      <c r="E62" s="55">
        <f>E25</f>
        <v>60.81</v>
      </c>
      <c r="F62" s="55">
        <f>D62*E62</f>
        <v>851.34</v>
      </c>
      <c r="G62" s="56">
        <f>F62+$F$59</f>
        <v>1346.56</v>
      </c>
      <c r="H62" s="57">
        <f>G62/D62</f>
        <v>96.182857142857145</v>
      </c>
      <c r="I62" s="195">
        <f>H62/$I$10</f>
        <v>2718.1816346716728</v>
      </c>
      <c r="J62" s="196">
        <f>H62/$J$10</f>
        <v>32.157424654917129</v>
      </c>
      <c r="K62" s="196">
        <f>H62/$K$10</f>
        <v>34.785843451304572</v>
      </c>
      <c r="L62" s="197">
        <f>G62/$K$10</f>
        <v>487.00180831826395</v>
      </c>
    </row>
    <row r="63" spans="1:12" ht="33" customHeight="1" x14ac:dyDescent="0.3">
      <c r="A63" s="185">
        <v>4</v>
      </c>
      <c r="B63" s="35" t="s">
        <v>138</v>
      </c>
      <c r="C63" s="36" t="s">
        <v>135</v>
      </c>
      <c r="D63" s="34">
        <v>14</v>
      </c>
      <c r="E63" s="55">
        <f>E26</f>
        <v>66.599999999999994</v>
      </c>
      <c r="F63" s="55">
        <f>D63*E63</f>
        <v>932.39999999999986</v>
      </c>
      <c r="G63" s="56">
        <f>F63+$F$59</f>
        <v>1427.62</v>
      </c>
      <c r="H63" s="57">
        <f>G63/D63</f>
        <v>101.97285714285714</v>
      </c>
      <c r="I63" s="195">
        <f>H63/$I$10</f>
        <v>2881.8102908819315</v>
      </c>
      <c r="J63" s="196">
        <f>H63/$J$10</f>
        <v>34.093232077183927</v>
      </c>
      <c r="K63" s="196">
        <f>H63/$K$10</f>
        <v>36.879876001033324</v>
      </c>
      <c r="L63" s="197">
        <f>G63/$K$10</f>
        <v>516.31826401446654</v>
      </c>
    </row>
    <row r="64" spans="1:12" ht="36" customHeight="1" x14ac:dyDescent="0.3">
      <c r="A64" s="185">
        <v>5</v>
      </c>
      <c r="B64" s="35" t="s">
        <v>139</v>
      </c>
      <c r="C64" s="36" t="s">
        <v>135</v>
      </c>
      <c r="D64" s="34">
        <v>14</v>
      </c>
      <c r="E64" s="55">
        <f>E27</f>
        <v>62.989999999999995</v>
      </c>
      <c r="F64" s="55">
        <f>D64*E64</f>
        <v>881.8599999999999</v>
      </c>
      <c r="G64" s="56">
        <f>F64+$F$59</f>
        <v>1377.08</v>
      </c>
      <c r="H64" s="57">
        <f>G64/D64</f>
        <v>98.362857142857138</v>
      </c>
      <c r="I64" s="195">
        <f>H64/$I$10</f>
        <v>2779.7896606713903</v>
      </c>
      <c r="J64" s="196">
        <f>H64/$J$10</f>
        <v>32.886277881262835</v>
      </c>
      <c r="K64" s="196">
        <f>H64/$K$10</f>
        <v>35.574270214414874</v>
      </c>
      <c r="L64" s="197">
        <f>G64/$K$10</f>
        <v>498.03978300180825</v>
      </c>
    </row>
    <row r="65" spans="1:12" ht="13.25" hidden="1" customHeight="1" x14ac:dyDescent="0.3">
      <c r="A65" s="212"/>
      <c r="B65" s="199"/>
      <c r="C65" s="200"/>
      <c r="D65" s="201"/>
      <c r="E65" s="202"/>
      <c r="F65" s="202"/>
      <c r="G65" s="203"/>
      <c r="H65" s="204"/>
      <c r="I65" s="205"/>
      <c r="J65" s="206"/>
      <c r="K65" s="206"/>
    </row>
    <row r="66" spans="1:12" ht="29" customHeight="1" x14ac:dyDescent="0.3">
      <c r="A66" s="255" t="s">
        <v>153</v>
      </c>
      <c r="B66" s="255"/>
      <c r="C66" s="255"/>
      <c r="D66" s="215"/>
      <c r="E66" s="215"/>
      <c r="F66" s="215"/>
      <c r="G66" s="215"/>
    </row>
    <row r="67" spans="1:12" ht="12.75" customHeight="1" x14ac:dyDescent="0.3">
      <c r="A67" s="296"/>
      <c r="B67" s="297" t="s">
        <v>117</v>
      </c>
      <c r="C67" s="297" t="s">
        <v>118</v>
      </c>
      <c r="D67" s="295" t="s">
        <v>119</v>
      </c>
      <c r="E67" s="295" t="s">
        <v>120</v>
      </c>
      <c r="F67" s="295" t="s">
        <v>121</v>
      </c>
      <c r="G67" s="267" t="s">
        <v>148</v>
      </c>
      <c r="H67" s="267" t="s">
        <v>149</v>
      </c>
      <c r="I67" s="267" t="s">
        <v>272</v>
      </c>
      <c r="J67" s="267" t="s">
        <v>273</v>
      </c>
      <c r="K67" s="267" t="s">
        <v>274</v>
      </c>
      <c r="L67" s="267" t="s">
        <v>275</v>
      </c>
    </row>
    <row r="68" spans="1:12" ht="20.399999999999999" customHeight="1" x14ac:dyDescent="0.3">
      <c r="A68" s="296"/>
      <c r="B68" s="297"/>
      <c r="C68" s="297"/>
      <c r="D68" s="295"/>
      <c r="E68" s="295"/>
      <c r="F68" s="295"/>
      <c r="G68" s="268"/>
      <c r="H68" s="268"/>
      <c r="I68" s="268"/>
      <c r="J68" s="268"/>
      <c r="K68" s="268"/>
      <c r="L68" s="268"/>
    </row>
    <row r="69" spans="1:12" ht="19.25" customHeight="1" x14ac:dyDescent="0.3">
      <c r="A69" s="296"/>
      <c r="B69" s="297"/>
      <c r="C69" s="297"/>
      <c r="D69" s="295"/>
      <c r="E69" s="295"/>
      <c r="F69" s="295"/>
      <c r="G69" s="269"/>
      <c r="H69" s="269"/>
      <c r="I69" s="269"/>
      <c r="J69" s="269"/>
      <c r="K69" s="269"/>
      <c r="L69" s="269"/>
    </row>
    <row r="70" spans="1:12" ht="15.5" x14ac:dyDescent="0.3">
      <c r="A70" s="185">
        <v>1</v>
      </c>
      <c r="B70" s="31" t="s">
        <v>122</v>
      </c>
      <c r="C70" s="42" t="s">
        <v>123</v>
      </c>
      <c r="D70" s="33">
        <v>1</v>
      </c>
      <c r="E70" s="55">
        <f>E32</f>
        <v>44.64</v>
      </c>
      <c r="F70" s="55">
        <f t="shared" ref="F70:F77" si="5">D70*E70</f>
        <v>44.64</v>
      </c>
      <c r="G70" s="274"/>
      <c r="H70" s="274"/>
      <c r="I70" s="274"/>
      <c r="J70" s="274"/>
      <c r="K70" s="274"/>
      <c r="L70" s="274"/>
    </row>
    <row r="71" spans="1:12" ht="15.5" x14ac:dyDescent="0.3">
      <c r="A71" s="185">
        <v>2</v>
      </c>
      <c r="B71" s="31" t="s">
        <v>124</v>
      </c>
      <c r="C71" s="42" t="s">
        <v>125</v>
      </c>
      <c r="D71" s="33">
        <v>1</v>
      </c>
      <c r="E71" s="55">
        <f t="shared" ref="E71:E77" si="6">E33</f>
        <v>4.0999999999999996</v>
      </c>
      <c r="F71" s="55">
        <f t="shared" si="5"/>
        <v>4.0999999999999996</v>
      </c>
      <c r="G71" s="275"/>
      <c r="H71" s="275"/>
      <c r="I71" s="275"/>
      <c r="J71" s="275"/>
      <c r="K71" s="275"/>
      <c r="L71" s="275"/>
    </row>
    <row r="72" spans="1:12" ht="15.5" x14ac:dyDescent="0.3">
      <c r="A72" s="185">
        <v>3</v>
      </c>
      <c r="B72" s="31" t="s">
        <v>126</v>
      </c>
      <c r="C72" s="42" t="s">
        <v>125</v>
      </c>
      <c r="D72" s="33">
        <v>1</v>
      </c>
      <c r="E72" s="55">
        <f t="shared" si="6"/>
        <v>4.37</v>
      </c>
      <c r="F72" s="55">
        <f t="shared" si="5"/>
        <v>4.37</v>
      </c>
      <c r="G72" s="275"/>
      <c r="H72" s="275"/>
      <c r="I72" s="275"/>
      <c r="J72" s="275"/>
      <c r="K72" s="275"/>
      <c r="L72" s="275"/>
    </row>
    <row r="73" spans="1:12" ht="15.5" x14ac:dyDescent="0.3">
      <c r="A73" s="185">
        <v>4</v>
      </c>
      <c r="B73" s="31" t="s">
        <v>127</v>
      </c>
      <c r="C73" s="42" t="s">
        <v>125</v>
      </c>
      <c r="D73" s="33">
        <v>1</v>
      </c>
      <c r="E73" s="55">
        <f t="shared" si="6"/>
        <v>10.56</v>
      </c>
      <c r="F73" s="55">
        <f t="shared" si="5"/>
        <v>10.56</v>
      </c>
      <c r="G73" s="275"/>
      <c r="H73" s="275"/>
      <c r="I73" s="275"/>
      <c r="J73" s="275"/>
      <c r="K73" s="275"/>
      <c r="L73" s="275"/>
    </row>
    <row r="74" spans="1:12" ht="30" customHeight="1" x14ac:dyDescent="0.3">
      <c r="A74" s="185">
        <v>5</v>
      </c>
      <c r="B74" s="31" t="s">
        <v>128</v>
      </c>
      <c r="C74" s="42" t="s">
        <v>129</v>
      </c>
      <c r="D74" s="33">
        <v>9</v>
      </c>
      <c r="E74" s="55">
        <f t="shared" si="6"/>
        <v>13.47</v>
      </c>
      <c r="F74" s="55">
        <f t="shared" si="5"/>
        <v>121.23</v>
      </c>
      <c r="G74" s="275"/>
      <c r="H74" s="275"/>
      <c r="I74" s="275"/>
      <c r="J74" s="275"/>
      <c r="K74" s="275"/>
      <c r="L74" s="275"/>
    </row>
    <row r="75" spans="1:12" ht="15.5" x14ac:dyDescent="0.3">
      <c r="A75" s="185">
        <v>6</v>
      </c>
      <c r="B75" s="31" t="s">
        <v>130</v>
      </c>
      <c r="C75" s="42" t="s">
        <v>129</v>
      </c>
      <c r="D75" s="33">
        <v>9</v>
      </c>
      <c r="E75" s="55">
        <f t="shared" si="6"/>
        <v>5.12</v>
      </c>
      <c r="F75" s="55">
        <f t="shared" si="5"/>
        <v>46.08</v>
      </c>
      <c r="G75" s="275"/>
      <c r="H75" s="275"/>
      <c r="I75" s="275"/>
      <c r="J75" s="275"/>
      <c r="K75" s="275"/>
      <c r="L75" s="275"/>
    </row>
    <row r="76" spans="1:12" ht="45" customHeight="1" x14ac:dyDescent="0.3">
      <c r="A76" s="185">
        <v>7</v>
      </c>
      <c r="B76" s="227" t="s">
        <v>140</v>
      </c>
      <c r="C76" s="42" t="s">
        <v>141</v>
      </c>
      <c r="D76" s="33">
        <v>9</v>
      </c>
      <c r="E76" s="55">
        <f t="shared" si="6"/>
        <v>1.81</v>
      </c>
      <c r="F76" s="55">
        <f t="shared" si="5"/>
        <v>16.29</v>
      </c>
      <c r="G76" s="275"/>
      <c r="H76" s="275"/>
      <c r="I76" s="275"/>
      <c r="J76" s="275"/>
      <c r="K76" s="275"/>
      <c r="L76" s="275"/>
    </row>
    <row r="77" spans="1:12" ht="33.5" customHeight="1" x14ac:dyDescent="0.3">
      <c r="A77" s="185">
        <v>8</v>
      </c>
      <c r="B77" s="226" t="s">
        <v>152</v>
      </c>
      <c r="C77" s="42" t="s">
        <v>129</v>
      </c>
      <c r="D77" s="33">
        <v>9</v>
      </c>
      <c r="E77" s="55">
        <f t="shared" si="6"/>
        <v>10.47</v>
      </c>
      <c r="F77" s="55">
        <f t="shared" si="5"/>
        <v>94.23</v>
      </c>
      <c r="G77" s="275"/>
      <c r="H77" s="275"/>
      <c r="I77" s="275"/>
      <c r="J77" s="275"/>
      <c r="K77" s="275"/>
      <c r="L77" s="275"/>
    </row>
    <row r="78" spans="1:12" ht="15.5" x14ac:dyDescent="0.35">
      <c r="A78" s="185"/>
      <c r="B78" s="31" t="s">
        <v>133</v>
      </c>
      <c r="C78" s="42"/>
      <c r="D78" s="33"/>
      <c r="E78" s="33"/>
      <c r="F78" s="60">
        <f>SUM(F70:F77)</f>
        <v>341.5</v>
      </c>
      <c r="G78" s="191"/>
      <c r="H78" s="191"/>
      <c r="I78" s="191"/>
      <c r="J78" s="191"/>
      <c r="K78" s="191"/>
      <c r="L78" s="211"/>
    </row>
    <row r="79" spans="1:12" ht="32" customHeight="1" x14ac:dyDescent="0.3">
      <c r="A79" s="185">
        <v>1</v>
      </c>
      <c r="B79" s="35" t="s">
        <v>134</v>
      </c>
      <c r="C79" s="36" t="s">
        <v>135</v>
      </c>
      <c r="D79" s="34">
        <v>14</v>
      </c>
      <c r="E79" s="55">
        <f>E60</f>
        <v>79</v>
      </c>
      <c r="F79" s="55">
        <f>D79*E79</f>
        <v>1106</v>
      </c>
      <c r="G79" s="56">
        <f>F79+$F$78</f>
        <v>1447.5</v>
      </c>
      <c r="H79" s="57">
        <f>G79/D79</f>
        <v>103.39285714285714</v>
      </c>
      <c r="I79" s="195">
        <f>H79/$I$10</f>
        <v>2921.9402894689033</v>
      </c>
      <c r="J79" s="196">
        <f>H79/$J$10</f>
        <v>34.567989683335718</v>
      </c>
      <c r="K79" s="196">
        <f>H79/$K$10</f>
        <v>37.393438388013429</v>
      </c>
      <c r="L79" s="197">
        <f>G79/$K$10</f>
        <v>523.50813743218805</v>
      </c>
    </row>
    <row r="80" spans="1:12" ht="32" customHeight="1" x14ac:dyDescent="0.3">
      <c r="A80" s="185">
        <v>2</v>
      </c>
      <c r="B80" s="35" t="s">
        <v>136</v>
      </c>
      <c r="C80" s="36" t="s">
        <v>135</v>
      </c>
      <c r="D80" s="34">
        <v>14</v>
      </c>
      <c r="E80" s="55">
        <f t="shared" ref="E80:E83" si="7">E61</f>
        <v>65.63</v>
      </c>
      <c r="F80" s="55">
        <f>D80*E80</f>
        <v>918.81999999999994</v>
      </c>
      <c r="G80" s="56">
        <f>F80+$F$78</f>
        <v>1260.32</v>
      </c>
      <c r="H80" s="57">
        <f>G80/D80</f>
        <v>90.022857142857134</v>
      </c>
      <c r="I80" s="195">
        <f>H80/$I$10</f>
        <v>2544.0965703788934</v>
      </c>
      <c r="J80" s="196">
        <f>H80/$J$10</f>
        <v>30.097912785976973</v>
      </c>
      <c r="K80" s="196">
        <f>H80/$K$10</f>
        <v>32.557995350038745</v>
      </c>
      <c r="L80" s="197">
        <f>G80/$K$10</f>
        <v>455.81193490054244</v>
      </c>
    </row>
    <row r="81" spans="1:12" ht="32" customHeight="1" x14ac:dyDescent="0.3">
      <c r="A81" s="185">
        <v>3</v>
      </c>
      <c r="B81" s="35" t="s">
        <v>137</v>
      </c>
      <c r="C81" s="36" t="s">
        <v>135</v>
      </c>
      <c r="D81" s="34">
        <v>14</v>
      </c>
      <c r="E81" s="55">
        <f t="shared" si="7"/>
        <v>60.81</v>
      </c>
      <c r="F81" s="55">
        <f>D81*E81</f>
        <v>851.34</v>
      </c>
      <c r="G81" s="56">
        <f>F81+$F$78</f>
        <v>1192.8400000000001</v>
      </c>
      <c r="H81" s="57">
        <f>G81/D81</f>
        <v>85.202857142857155</v>
      </c>
      <c r="I81" s="195">
        <f>H81/$I$10</f>
        <v>2407.880659682271</v>
      </c>
      <c r="J81" s="196">
        <f>H81/$J$10</f>
        <v>28.486411615799785</v>
      </c>
      <c r="K81" s="196">
        <f>H81/$K$10</f>
        <v>30.814776543528808</v>
      </c>
      <c r="L81" s="197">
        <f>G81/$K$10</f>
        <v>431.40687160940331</v>
      </c>
    </row>
    <row r="82" spans="1:12" ht="32" customHeight="1" x14ac:dyDescent="0.3">
      <c r="A82" s="185">
        <v>4</v>
      </c>
      <c r="B82" s="35" t="s">
        <v>138</v>
      </c>
      <c r="C82" s="36" t="s">
        <v>135</v>
      </c>
      <c r="D82" s="34">
        <v>14</v>
      </c>
      <c r="E82" s="55">
        <f t="shared" si="7"/>
        <v>66.599999999999994</v>
      </c>
      <c r="F82" s="55">
        <f>D82*E82</f>
        <v>932.39999999999986</v>
      </c>
      <c r="G82" s="56">
        <f>F82+$F$78</f>
        <v>1273.8999999999999</v>
      </c>
      <c r="H82" s="57">
        <f>G82/D82</f>
        <v>90.992857142857133</v>
      </c>
      <c r="I82" s="195">
        <f>H82/$I$10</f>
        <v>2571.5093158925288</v>
      </c>
      <c r="J82" s="196">
        <f>H82/$J$10</f>
        <v>30.422219038066576</v>
      </c>
      <c r="K82" s="196">
        <f>H82/$K$10</f>
        <v>32.908809093257553</v>
      </c>
      <c r="L82" s="197">
        <f>G82/$K$10</f>
        <v>460.72332730560572</v>
      </c>
    </row>
    <row r="83" spans="1:12" ht="32" customHeight="1" x14ac:dyDescent="0.3">
      <c r="A83" s="185">
        <v>5</v>
      </c>
      <c r="B83" s="35" t="s">
        <v>139</v>
      </c>
      <c r="C83" s="36" t="s">
        <v>135</v>
      </c>
      <c r="D83" s="34">
        <v>14</v>
      </c>
      <c r="E83" s="55">
        <f t="shared" si="7"/>
        <v>62.989999999999995</v>
      </c>
      <c r="F83" s="55">
        <f>D83*E83</f>
        <v>881.8599999999999</v>
      </c>
      <c r="G83" s="56">
        <f>F83+$F$78</f>
        <v>1223.3599999999999</v>
      </c>
      <c r="H83" s="57">
        <f>G83/D83</f>
        <v>87.382857142857134</v>
      </c>
      <c r="I83" s="195">
        <f>H83/$I$10</f>
        <v>2469.4886856819876</v>
      </c>
      <c r="J83" s="196">
        <f>H83/$J$10</f>
        <v>29.21526484214548</v>
      </c>
      <c r="K83" s="196">
        <f>H83/$K$10</f>
        <v>31.603203306639106</v>
      </c>
      <c r="L83" s="197">
        <f>G83/$K$10</f>
        <v>442.44484629294749</v>
      </c>
    </row>
    <row r="84" spans="1:12" ht="15.5" x14ac:dyDescent="0.35">
      <c r="A84" s="217"/>
      <c r="B84" s="48" t="s">
        <v>143</v>
      </c>
      <c r="C84" s="49"/>
      <c r="D84" s="50"/>
      <c r="E84" s="51" t="s">
        <v>144</v>
      </c>
      <c r="F84" s="44"/>
      <c r="G84" s="51"/>
    </row>
    <row r="85" spans="1:12" ht="15.5" x14ac:dyDescent="0.35">
      <c r="A85" s="217"/>
      <c r="B85" s="52"/>
      <c r="C85" s="53"/>
      <c r="D85" s="6"/>
      <c r="E85" s="6"/>
      <c r="F85" s="44"/>
      <c r="G85" s="6"/>
    </row>
    <row r="86" spans="1:12" ht="15.5" x14ac:dyDescent="0.35">
      <c r="A86" s="217"/>
      <c r="B86" s="48" t="s">
        <v>145</v>
      </c>
      <c r="C86" s="49"/>
      <c r="D86" s="50"/>
      <c r="E86" s="51" t="s">
        <v>146</v>
      </c>
      <c r="F86" s="44"/>
      <c r="G86" s="51"/>
    </row>
    <row r="87" spans="1:12" ht="15.5" x14ac:dyDescent="0.35">
      <c r="A87" s="217"/>
      <c r="B87" s="44"/>
      <c r="C87" s="293"/>
      <c r="D87" s="293"/>
      <c r="E87" s="37"/>
      <c r="F87" s="44"/>
      <c r="G87" s="28"/>
    </row>
  </sheetData>
  <mergeCells count="79">
    <mergeCell ref="B6:G6"/>
    <mergeCell ref="B7:G7"/>
    <mergeCell ref="B8:G8"/>
    <mergeCell ref="B9:G9"/>
    <mergeCell ref="A11:A13"/>
    <mergeCell ref="B11:B13"/>
    <mergeCell ref="C11:C13"/>
    <mergeCell ref="D11:D13"/>
    <mergeCell ref="E11:E13"/>
    <mergeCell ref="F11:F13"/>
    <mergeCell ref="L14:L21"/>
    <mergeCell ref="G11:G13"/>
    <mergeCell ref="H11:H13"/>
    <mergeCell ref="I11:I13"/>
    <mergeCell ref="J11:J13"/>
    <mergeCell ref="K11:K13"/>
    <mergeCell ref="L11:L13"/>
    <mergeCell ref="G14:G21"/>
    <mergeCell ref="H14:H21"/>
    <mergeCell ref="I14:I21"/>
    <mergeCell ref="J14:J21"/>
    <mergeCell ref="K14:K21"/>
    <mergeCell ref="C22:F22"/>
    <mergeCell ref="A29:A31"/>
    <mergeCell ref="B29:B31"/>
    <mergeCell ref="C29:C31"/>
    <mergeCell ref="D29:D31"/>
    <mergeCell ref="E29:E31"/>
    <mergeCell ref="F29:F31"/>
    <mergeCell ref="A28:G28"/>
    <mergeCell ref="K32:K39"/>
    <mergeCell ref="L32:L39"/>
    <mergeCell ref="G29:G31"/>
    <mergeCell ref="H29:H31"/>
    <mergeCell ref="I29:I31"/>
    <mergeCell ref="J29:J31"/>
    <mergeCell ref="K29:K31"/>
    <mergeCell ref="L29:L31"/>
    <mergeCell ref="F48:F50"/>
    <mergeCell ref="G32:G39"/>
    <mergeCell ref="H32:H39"/>
    <mergeCell ref="I32:I39"/>
    <mergeCell ref="J32:J39"/>
    <mergeCell ref="A48:A50"/>
    <mergeCell ref="B48:B50"/>
    <mergeCell ref="C48:C50"/>
    <mergeCell ref="D48:D50"/>
    <mergeCell ref="E48:E50"/>
    <mergeCell ref="L51:L58"/>
    <mergeCell ref="G48:G50"/>
    <mergeCell ref="H48:H50"/>
    <mergeCell ref="I48:I50"/>
    <mergeCell ref="J48:J50"/>
    <mergeCell ref="K48:K50"/>
    <mergeCell ref="L48:L50"/>
    <mergeCell ref="G51:G58"/>
    <mergeCell ref="H51:H58"/>
    <mergeCell ref="I51:I58"/>
    <mergeCell ref="J51:J58"/>
    <mergeCell ref="K51:K58"/>
    <mergeCell ref="A67:A69"/>
    <mergeCell ref="B67:B69"/>
    <mergeCell ref="C67:C69"/>
    <mergeCell ref="D67:D69"/>
    <mergeCell ref="C87:D87"/>
    <mergeCell ref="J67:J69"/>
    <mergeCell ref="L67:L69"/>
    <mergeCell ref="G70:G77"/>
    <mergeCell ref="H70:H77"/>
    <mergeCell ref="I70:I77"/>
    <mergeCell ref="J70:J77"/>
    <mergeCell ref="K70:K77"/>
    <mergeCell ref="L70:L77"/>
    <mergeCell ref="K67:K69"/>
    <mergeCell ref="E67:E69"/>
    <mergeCell ref="F67:F69"/>
    <mergeCell ref="G67:G69"/>
    <mergeCell ref="H67:H69"/>
    <mergeCell ref="I67:I69"/>
  </mergeCells>
  <pageMargins left="0.31496062992125984" right="0.31496062992125984" top="0.74803149606299213" bottom="0.35433070866141736" header="0.31496062992125984" footer="0.31496062992125984"/>
  <pageSetup paperSize="9" scale="99" fitToHeight="6" orientation="landscape" verticalDpi="0" r:id="rId1"/>
  <rowBreaks count="3" manualBreakCount="3">
    <brk id="27" max="16383" man="1"/>
    <brk id="46" max="16383" man="1"/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view="pageBreakPreview" topLeftCell="A2" zoomScale="60" zoomScaleNormal="100" workbookViewId="0">
      <selection activeCell="D5" sqref="D5"/>
    </sheetView>
  </sheetViews>
  <sheetFormatPr defaultColWidth="9.09765625" defaultRowHeight="13" x14ac:dyDescent="0.3"/>
  <cols>
    <col min="1" max="1" width="6" style="27" customWidth="1"/>
    <col min="2" max="2" width="35.796875" style="27" customWidth="1"/>
    <col min="3" max="4" width="6.59765625" style="27" customWidth="1"/>
    <col min="5" max="5" width="8" style="27" customWidth="1"/>
    <col min="6" max="6" width="10.796875" style="27" customWidth="1"/>
    <col min="7" max="7" width="15.19921875" style="27" customWidth="1"/>
    <col min="8" max="8" width="8.09765625" style="27" customWidth="1"/>
    <col min="9" max="9" width="7.8984375" style="27" customWidth="1"/>
    <col min="10" max="10" width="6.59765625" style="27" customWidth="1"/>
    <col min="11" max="11" width="7" style="27" customWidth="1"/>
    <col min="12" max="16384" width="9.09765625" style="27"/>
  </cols>
  <sheetData>
    <row r="1" spans="1:12" ht="15.5" x14ac:dyDescent="0.35">
      <c r="B1" s="28"/>
      <c r="D1" s="2" t="s">
        <v>0</v>
      </c>
      <c r="G1" s="28"/>
    </row>
    <row r="2" spans="1:12" ht="15.5" x14ac:dyDescent="0.35">
      <c r="B2" s="28"/>
      <c r="D2" s="3" t="s">
        <v>1</v>
      </c>
      <c r="G2" s="28"/>
    </row>
    <row r="3" spans="1:12" ht="15.5" x14ac:dyDescent="0.35">
      <c r="B3" s="28"/>
      <c r="D3" s="3" t="s">
        <v>2</v>
      </c>
      <c r="G3" s="28"/>
    </row>
    <row r="4" spans="1:12" ht="15.5" x14ac:dyDescent="0.35">
      <c r="B4" s="28"/>
      <c r="D4" s="3" t="s">
        <v>3</v>
      </c>
      <c r="G4" s="28"/>
    </row>
    <row r="5" spans="1:12" ht="15.5" x14ac:dyDescent="0.35">
      <c r="B5" s="28"/>
      <c r="D5" s="3" t="s">
        <v>289</v>
      </c>
      <c r="G5" s="28"/>
    </row>
    <row r="6" spans="1:12" ht="15" x14ac:dyDescent="0.3">
      <c r="B6" s="270" t="s">
        <v>278</v>
      </c>
      <c r="C6" s="270"/>
      <c r="D6" s="270"/>
      <c r="E6" s="270"/>
      <c r="F6" s="270"/>
      <c r="G6" s="270"/>
    </row>
    <row r="7" spans="1:12" ht="15.5" x14ac:dyDescent="0.35">
      <c r="B7" s="271" t="s">
        <v>271</v>
      </c>
      <c r="C7" s="271"/>
      <c r="D7" s="271"/>
      <c r="E7" s="271"/>
      <c r="F7" s="271"/>
      <c r="G7" s="271"/>
    </row>
    <row r="8" spans="1:12" ht="15.5" x14ac:dyDescent="0.35">
      <c r="B8" s="272" t="s">
        <v>115</v>
      </c>
      <c r="C8" s="272"/>
      <c r="D8" s="272"/>
      <c r="E8" s="272"/>
      <c r="F8" s="272"/>
      <c r="G8" s="272"/>
    </row>
    <row r="9" spans="1:12" x14ac:dyDescent="0.3">
      <c r="B9" s="273" t="s">
        <v>276</v>
      </c>
      <c r="C9" s="273"/>
      <c r="D9" s="273"/>
      <c r="E9" s="273"/>
      <c r="F9" s="273"/>
      <c r="G9" s="273"/>
    </row>
    <row r="10" spans="1:12" ht="15.5" x14ac:dyDescent="0.35">
      <c r="A10" s="54" t="s">
        <v>116</v>
      </c>
      <c r="C10" s="29"/>
      <c r="D10" s="30"/>
      <c r="E10" s="30"/>
      <c r="F10" s="188"/>
      <c r="G10" s="188"/>
      <c r="H10" s="188"/>
      <c r="I10" s="153">
        <f>3.5385/100</f>
        <v>3.5385E-2</v>
      </c>
      <c r="J10" s="153">
        <v>2.9910000000000001</v>
      </c>
      <c r="K10" s="153">
        <v>2.7650000000000001</v>
      </c>
    </row>
    <row r="11" spans="1:12" ht="12.75" customHeight="1" x14ac:dyDescent="0.3">
      <c r="A11" s="307"/>
      <c r="B11" s="280" t="s">
        <v>117</v>
      </c>
      <c r="C11" s="283" t="s">
        <v>118</v>
      </c>
      <c r="D11" s="308" t="s">
        <v>119</v>
      </c>
      <c r="E11" s="308" t="s">
        <v>120</v>
      </c>
      <c r="F11" s="308" t="s">
        <v>121</v>
      </c>
      <c r="G11" s="267" t="s">
        <v>148</v>
      </c>
      <c r="H11" s="267" t="s">
        <v>149</v>
      </c>
      <c r="I11" s="267" t="s">
        <v>272</v>
      </c>
      <c r="J11" s="267" t="s">
        <v>273</v>
      </c>
      <c r="K11" s="267" t="s">
        <v>274</v>
      </c>
      <c r="L11" s="267" t="s">
        <v>275</v>
      </c>
    </row>
    <row r="12" spans="1:12" ht="16.75" customHeight="1" x14ac:dyDescent="0.3">
      <c r="A12" s="307"/>
      <c r="B12" s="281"/>
      <c r="C12" s="284"/>
      <c r="D12" s="309"/>
      <c r="E12" s="309"/>
      <c r="F12" s="309"/>
      <c r="G12" s="268"/>
      <c r="H12" s="268"/>
      <c r="I12" s="268"/>
      <c r="J12" s="268"/>
      <c r="K12" s="268"/>
      <c r="L12" s="268"/>
    </row>
    <row r="13" spans="1:12" ht="22.75" customHeight="1" x14ac:dyDescent="0.3">
      <c r="A13" s="307"/>
      <c r="B13" s="282"/>
      <c r="C13" s="285"/>
      <c r="D13" s="310"/>
      <c r="E13" s="310"/>
      <c r="F13" s="310"/>
      <c r="G13" s="269"/>
      <c r="H13" s="269"/>
      <c r="I13" s="269"/>
      <c r="J13" s="269"/>
      <c r="K13" s="269"/>
      <c r="L13" s="269"/>
    </row>
    <row r="14" spans="1:12" ht="15.5" x14ac:dyDescent="0.35">
      <c r="A14" s="185">
        <v>1</v>
      </c>
      <c r="B14" s="31" t="s">
        <v>122</v>
      </c>
      <c r="C14" s="32" t="s">
        <v>123</v>
      </c>
      <c r="D14" s="33">
        <v>1</v>
      </c>
      <c r="E14" s="63">
        <v>44.64</v>
      </c>
      <c r="F14" s="63">
        <f t="shared" ref="F14:F21" si="0">D14*E14</f>
        <v>44.64</v>
      </c>
      <c r="G14" s="274"/>
      <c r="H14" s="274"/>
      <c r="I14" s="274"/>
      <c r="J14" s="274"/>
      <c r="K14" s="274"/>
      <c r="L14" s="274"/>
    </row>
    <row r="15" spans="1:12" ht="15.5" x14ac:dyDescent="0.35">
      <c r="A15" s="185">
        <v>2</v>
      </c>
      <c r="B15" s="31" t="s">
        <v>124</v>
      </c>
      <c r="C15" s="32" t="s">
        <v>125</v>
      </c>
      <c r="D15" s="33">
        <v>1</v>
      </c>
      <c r="E15" s="63">
        <v>4.0999999999999996</v>
      </c>
      <c r="F15" s="63">
        <f t="shared" si="0"/>
        <v>4.0999999999999996</v>
      </c>
      <c r="G15" s="275"/>
      <c r="H15" s="275"/>
      <c r="I15" s="275"/>
      <c r="J15" s="275"/>
      <c r="K15" s="275"/>
      <c r="L15" s="275"/>
    </row>
    <row r="16" spans="1:12" ht="15.5" x14ac:dyDescent="0.35">
      <c r="A16" s="185">
        <v>3</v>
      </c>
      <c r="B16" s="31" t="s">
        <v>126</v>
      </c>
      <c r="C16" s="32" t="s">
        <v>125</v>
      </c>
      <c r="D16" s="33">
        <v>1</v>
      </c>
      <c r="E16" s="63">
        <v>4.37</v>
      </c>
      <c r="F16" s="63">
        <f t="shared" si="0"/>
        <v>4.37</v>
      </c>
      <c r="G16" s="275"/>
      <c r="H16" s="275"/>
      <c r="I16" s="275"/>
      <c r="J16" s="275"/>
      <c r="K16" s="275"/>
      <c r="L16" s="275"/>
    </row>
    <row r="17" spans="1:12" ht="15.5" x14ac:dyDescent="0.35">
      <c r="A17" s="185">
        <v>4</v>
      </c>
      <c r="B17" s="31" t="s">
        <v>127</v>
      </c>
      <c r="C17" s="32" t="s">
        <v>125</v>
      </c>
      <c r="D17" s="33">
        <v>1</v>
      </c>
      <c r="E17" s="63">
        <v>10.56</v>
      </c>
      <c r="F17" s="63">
        <f t="shared" si="0"/>
        <v>10.56</v>
      </c>
      <c r="G17" s="275"/>
      <c r="H17" s="275"/>
      <c r="I17" s="275"/>
      <c r="J17" s="275"/>
      <c r="K17" s="275"/>
      <c r="L17" s="275"/>
    </row>
    <row r="18" spans="1:12" ht="18" customHeight="1" x14ac:dyDescent="0.35">
      <c r="A18" s="185">
        <v>5</v>
      </c>
      <c r="B18" s="31" t="s">
        <v>128</v>
      </c>
      <c r="C18" s="32" t="s">
        <v>129</v>
      </c>
      <c r="D18" s="33">
        <v>7</v>
      </c>
      <c r="E18" s="63">
        <f>'№3 ин'!G89</f>
        <v>13.47</v>
      </c>
      <c r="F18" s="63">
        <f t="shared" si="0"/>
        <v>94.29</v>
      </c>
      <c r="G18" s="275"/>
      <c r="H18" s="275"/>
      <c r="I18" s="275"/>
      <c r="J18" s="275"/>
      <c r="K18" s="275"/>
      <c r="L18" s="275"/>
    </row>
    <row r="19" spans="1:12" ht="15.5" x14ac:dyDescent="0.35">
      <c r="A19" s="185">
        <v>6</v>
      </c>
      <c r="B19" s="31" t="s">
        <v>130</v>
      </c>
      <c r="C19" s="32" t="s">
        <v>129</v>
      </c>
      <c r="D19" s="33">
        <v>7</v>
      </c>
      <c r="E19" s="63">
        <f>'№3 ин'!G94</f>
        <v>5.12</v>
      </c>
      <c r="F19" s="63">
        <f t="shared" si="0"/>
        <v>35.840000000000003</v>
      </c>
      <c r="G19" s="275"/>
      <c r="H19" s="275"/>
      <c r="I19" s="275"/>
      <c r="J19" s="275"/>
      <c r="K19" s="275"/>
      <c r="L19" s="275"/>
    </row>
    <row r="20" spans="1:12" ht="15.5" x14ac:dyDescent="0.35">
      <c r="A20" s="185">
        <v>7</v>
      </c>
      <c r="B20" s="31" t="s">
        <v>131</v>
      </c>
      <c r="C20" s="32" t="s">
        <v>129</v>
      </c>
      <c r="D20" s="33">
        <v>7</v>
      </c>
      <c r="E20" s="63">
        <f>'№3 ин'!G114</f>
        <v>19.54</v>
      </c>
      <c r="F20" s="63">
        <f t="shared" si="0"/>
        <v>136.78</v>
      </c>
      <c r="G20" s="275"/>
      <c r="H20" s="275"/>
      <c r="I20" s="275"/>
      <c r="J20" s="275"/>
      <c r="K20" s="275"/>
      <c r="L20" s="275"/>
    </row>
    <row r="21" spans="1:12" ht="15.5" x14ac:dyDescent="0.35">
      <c r="A21" s="185">
        <v>8</v>
      </c>
      <c r="B21" s="31" t="s">
        <v>132</v>
      </c>
      <c r="C21" s="32" t="s">
        <v>129</v>
      </c>
      <c r="D21" s="33">
        <v>7</v>
      </c>
      <c r="E21" s="63">
        <f>'№3 ин'!G101</f>
        <v>9.82</v>
      </c>
      <c r="F21" s="63">
        <f t="shared" si="0"/>
        <v>68.740000000000009</v>
      </c>
      <c r="G21" s="275"/>
      <c r="H21" s="275"/>
      <c r="I21" s="275"/>
      <c r="J21" s="275"/>
      <c r="K21" s="275"/>
      <c r="L21" s="275"/>
    </row>
    <row r="22" spans="1:12" ht="15.5" x14ac:dyDescent="0.35">
      <c r="A22" s="185"/>
      <c r="B22" s="190" t="s">
        <v>133</v>
      </c>
      <c r="C22" s="300">
        <f>SUM(F14:F21)</f>
        <v>399.32000000000005</v>
      </c>
      <c r="D22" s="301"/>
      <c r="E22" s="301"/>
      <c r="F22" s="302"/>
      <c r="G22" s="191"/>
      <c r="H22" s="148"/>
      <c r="I22" s="192"/>
      <c r="J22" s="193"/>
      <c r="K22" s="193"/>
      <c r="L22" s="194"/>
    </row>
    <row r="23" spans="1:12" ht="46.5" x14ac:dyDescent="0.3">
      <c r="A23" s="185">
        <v>1</v>
      </c>
      <c r="B23" s="35" t="s">
        <v>134</v>
      </c>
      <c r="C23" s="36" t="s">
        <v>135</v>
      </c>
      <c r="D23" s="34">
        <v>12</v>
      </c>
      <c r="E23" s="55">
        <f>№2!G13</f>
        <v>92.649999999999991</v>
      </c>
      <c r="F23" s="55">
        <f>D23*E23</f>
        <v>1111.8</v>
      </c>
      <c r="G23" s="56">
        <f>F23+$C$22</f>
        <v>1511.12</v>
      </c>
      <c r="H23" s="57">
        <f>G23/D23</f>
        <v>125.92666666666666</v>
      </c>
      <c r="I23" s="195">
        <f>H23/$I$10</f>
        <v>3558.7584192925437</v>
      </c>
      <c r="J23" s="196">
        <f>H23/$J$10</f>
        <v>42.101861138972467</v>
      </c>
      <c r="K23" s="196">
        <f>H23/$K$10</f>
        <v>45.543098251959009</v>
      </c>
      <c r="L23" s="197">
        <f>G23/$K$10</f>
        <v>546.51717902350811</v>
      </c>
    </row>
    <row r="24" spans="1:12" ht="46.5" x14ac:dyDescent="0.3">
      <c r="A24" s="185">
        <v>2</v>
      </c>
      <c r="B24" s="35" t="s">
        <v>136</v>
      </c>
      <c r="C24" s="36" t="s">
        <v>135</v>
      </c>
      <c r="D24" s="34">
        <v>12</v>
      </c>
      <c r="E24" s="55">
        <f>№2!G14</f>
        <v>76.42</v>
      </c>
      <c r="F24" s="55">
        <f>D24*E24</f>
        <v>917.04</v>
      </c>
      <c r="G24" s="56">
        <f>F24+$C$22</f>
        <v>1316.3600000000001</v>
      </c>
      <c r="H24" s="57">
        <f>G24/D24</f>
        <v>109.69666666666667</v>
      </c>
      <c r="I24" s="195">
        <f>H24/$I$10</f>
        <v>3100.0894917808864</v>
      </c>
      <c r="J24" s="196">
        <f>H24/$J$10</f>
        <v>36.675582302462942</v>
      </c>
      <c r="K24" s="196">
        <f>H24/$K$10</f>
        <v>39.673297166968055</v>
      </c>
      <c r="L24" s="197">
        <f>G24/$K$10</f>
        <v>476.07956600361666</v>
      </c>
    </row>
    <row r="25" spans="1:12" ht="46.5" x14ac:dyDescent="0.3">
      <c r="A25" s="185">
        <v>3</v>
      </c>
      <c r="B25" s="35" t="s">
        <v>137</v>
      </c>
      <c r="C25" s="36" t="s">
        <v>135</v>
      </c>
      <c r="D25" s="34">
        <v>12</v>
      </c>
      <c r="E25" s="55">
        <f>№2!G15</f>
        <v>70.570000000000007</v>
      </c>
      <c r="F25" s="55">
        <f>D25*E25</f>
        <v>846.84000000000015</v>
      </c>
      <c r="G25" s="56">
        <f>F25+$C$22</f>
        <v>1246.1600000000003</v>
      </c>
      <c r="H25" s="57">
        <f>G25/D25</f>
        <v>103.84666666666669</v>
      </c>
      <c r="I25" s="195">
        <f>H25/$I$10</f>
        <v>2934.7652018275171</v>
      </c>
      <c r="J25" s="196">
        <f>H25/$J$10</f>
        <v>34.719714699654524</v>
      </c>
      <c r="K25" s="196">
        <f>H25/$K$10</f>
        <v>37.557564798071134</v>
      </c>
      <c r="L25" s="197">
        <f>G25/$K$10</f>
        <v>450.69077757685363</v>
      </c>
    </row>
    <row r="26" spans="1:12" ht="31" x14ac:dyDescent="0.3">
      <c r="A26" s="185">
        <v>4</v>
      </c>
      <c r="B26" s="35" t="s">
        <v>138</v>
      </c>
      <c r="C26" s="36" t="s">
        <v>135</v>
      </c>
      <c r="D26" s="34">
        <v>12</v>
      </c>
      <c r="E26" s="55">
        <f>№2!G16</f>
        <v>77.59</v>
      </c>
      <c r="F26" s="55">
        <f>D26*E26</f>
        <v>931.08</v>
      </c>
      <c r="G26" s="56">
        <f>F26+$C$22</f>
        <v>1330.4</v>
      </c>
      <c r="H26" s="57">
        <f>G26/D26</f>
        <v>110.86666666666667</v>
      </c>
      <c r="I26" s="195">
        <f>H26/$I$10</f>
        <v>3133.1543497715606</v>
      </c>
      <c r="J26" s="196">
        <f>H26/$J$10</f>
        <v>37.066755823024629</v>
      </c>
      <c r="K26" s="196">
        <f>H26/$K$10</f>
        <v>40.096443640747438</v>
      </c>
      <c r="L26" s="197">
        <f>G26/$K$10</f>
        <v>481.15732368896926</v>
      </c>
    </row>
    <row r="27" spans="1:12" ht="31" x14ac:dyDescent="0.3">
      <c r="A27" s="185">
        <v>5</v>
      </c>
      <c r="B27" s="35" t="s">
        <v>139</v>
      </c>
      <c r="C27" s="36" t="s">
        <v>135</v>
      </c>
      <c r="D27" s="34">
        <v>12</v>
      </c>
      <c r="E27" s="55">
        <f>№2!G17</f>
        <v>73.209999999999994</v>
      </c>
      <c r="F27" s="55">
        <f>D27*E27</f>
        <v>878.52</v>
      </c>
      <c r="G27" s="56">
        <f>F27+$C$22</f>
        <v>1277.8400000000001</v>
      </c>
      <c r="H27" s="57">
        <f>G27/D27</f>
        <v>106.48666666666668</v>
      </c>
      <c r="I27" s="195">
        <f>H27/$I$10</f>
        <v>3009.373086524422</v>
      </c>
      <c r="J27" s="196">
        <f>H27/$J$10</f>
        <v>35.602362643486018</v>
      </c>
      <c r="K27" s="196">
        <f>H27/$K$10</f>
        <v>38.512356841470769</v>
      </c>
      <c r="L27" s="197">
        <f>G27/$K$10</f>
        <v>462.1482820976492</v>
      </c>
    </row>
    <row r="28" spans="1:12" ht="15.5" hidden="1" x14ac:dyDescent="0.3">
      <c r="A28" s="198"/>
      <c r="B28" s="199"/>
      <c r="C28" s="200"/>
      <c r="D28" s="201"/>
      <c r="E28" s="202"/>
      <c r="F28" s="202"/>
      <c r="G28" s="203"/>
      <c r="H28" s="204"/>
      <c r="I28" s="205"/>
      <c r="J28" s="206"/>
      <c r="K28" s="206"/>
    </row>
    <row r="29" spans="1:12" ht="25" customHeight="1" x14ac:dyDescent="0.3">
      <c r="A29" s="256" t="s">
        <v>150</v>
      </c>
      <c r="B29" s="256"/>
      <c r="C29" s="256"/>
      <c r="D29" s="257"/>
      <c r="E29" s="257"/>
      <c r="F29" s="258"/>
      <c r="G29" s="122"/>
    </row>
    <row r="30" spans="1:12" ht="12.75" customHeight="1" x14ac:dyDescent="0.3">
      <c r="A30" s="296"/>
      <c r="B30" s="283" t="s">
        <v>117</v>
      </c>
      <c r="C30" s="283" t="s">
        <v>118</v>
      </c>
      <c r="D30" s="308" t="s">
        <v>119</v>
      </c>
      <c r="E30" s="308" t="s">
        <v>120</v>
      </c>
      <c r="F30" s="308" t="s">
        <v>121</v>
      </c>
      <c r="G30" s="267" t="s">
        <v>148</v>
      </c>
      <c r="H30" s="267" t="s">
        <v>149</v>
      </c>
      <c r="I30" s="267" t="s">
        <v>272</v>
      </c>
      <c r="J30" s="267" t="s">
        <v>273</v>
      </c>
      <c r="K30" s="267" t="s">
        <v>274</v>
      </c>
      <c r="L30" s="267" t="s">
        <v>275</v>
      </c>
    </row>
    <row r="31" spans="1:12" ht="25.25" customHeight="1" x14ac:dyDescent="0.3">
      <c r="A31" s="296"/>
      <c r="B31" s="284"/>
      <c r="C31" s="284"/>
      <c r="D31" s="309"/>
      <c r="E31" s="309"/>
      <c r="F31" s="309"/>
      <c r="G31" s="268"/>
      <c r="H31" s="268"/>
      <c r="I31" s="268"/>
      <c r="J31" s="268"/>
      <c r="K31" s="268"/>
      <c r="L31" s="268"/>
    </row>
    <row r="32" spans="1:12" ht="16.25" customHeight="1" x14ac:dyDescent="0.3">
      <c r="A32" s="296"/>
      <c r="B32" s="285"/>
      <c r="C32" s="285"/>
      <c r="D32" s="310"/>
      <c r="E32" s="310"/>
      <c r="F32" s="310"/>
      <c r="G32" s="269"/>
      <c r="H32" s="269"/>
      <c r="I32" s="269"/>
      <c r="J32" s="269"/>
      <c r="K32" s="269"/>
      <c r="L32" s="269"/>
    </row>
    <row r="33" spans="1:12" ht="15.5" x14ac:dyDescent="0.3">
      <c r="A33" s="185">
        <v>1</v>
      </c>
      <c r="B33" s="31" t="s">
        <v>122</v>
      </c>
      <c r="C33" s="42" t="s">
        <v>123</v>
      </c>
      <c r="D33" s="33">
        <v>1</v>
      </c>
      <c r="E33" s="55">
        <f>E14</f>
        <v>44.64</v>
      </c>
      <c r="F33" s="55">
        <f t="shared" ref="F33:F40" si="1">D33*E33</f>
        <v>44.64</v>
      </c>
      <c r="G33" s="274"/>
      <c r="H33" s="274"/>
      <c r="I33" s="274"/>
      <c r="J33" s="274"/>
      <c r="K33" s="274"/>
      <c r="L33" s="274"/>
    </row>
    <row r="34" spans="1:12" ht="15.5" x14ac:dyDescent="0.3">
      <c r="A34" s="185">
        <v>2</v>
      </c>
      <c r="B34" s="31" t="s">
        <v>124</v>
      </c>
      <c r="C34" s="42" t="s">
        <v>125</v>
      </c>
      <c r="D34" s="33">
        <v>1</v>
      </c>
      <c r="E34" s="55">
        <f t="shared" ref="E34:E38" si="2">E15</f>
        <v>4.0999999999999996</v>
      </c>
      <c r="F34" s="55">
        <f t="shared" si="1"/>
        <v>4.0999999999999996</v>
      </c>
      <c r="G34" s="275"/>
      <c r="H34" s="275"/>
      <c r="I34" s="275"/>
      <c r="J34" s="275"/>
      <c r="K34" s="275"/>
      <c r="L34" s="275"/>
    </row>
    <row r="35" spans="1:12" ht="15.5" x14ac:dyDescent="0.3">
      <c r="A35" s="185">
        <v>3</v>
      </c>
      <c r="B35" s="31" t="s">
        <v>126</v>
      </c>
      <c r="C35" s="42" t="s">
        <v>125</v>
      </c>
      <c r="D35" s="33">
        <v>1</v>
      </c>
      <c r="E35" s="55">
        <f t="shared" si="2"/>
        <v>4.37</v>
      </c>
      <c r="F35" s="55">
        <f t="shared" si="1"/>
        <v>4.37</v>
      </c>
      <c r="G35" s="275"/>
      <c r="H35" s="275"/>
      <c r="I35" s="275"/>
      <c r="J35" s="275"/>
      <c r="K35" s="275"/>
      <c r="L35" s="275"/>
    </row>
    <row r="36" spans="1:12" ht="15.5" x14ac:dyDescent="0.3">
      <c r="A36" s="185">
        <v>4</v>
      </c>
      <c r="B36" s="31" t="s">
        <v>127</v>
      </c>
      <c r="C36" s="42" t="s">
        <v>125</v>
      </c>
      <c r="D36" s="33">
        <v>1</v>
      </c>
      <c r="E36" s="55">
        <f t="shared" si="2"/>
        <v>10.56</v>
      </c>
      <c r="F36" s="55">
        <f t="shared" si="1"/>
        <v>10.56</v>
      </c>
      <c r="G36" s="275"/>
      <c r="H36" s="275"/>
      <c r="I36" s="275"/>
      <c r="J36" s="275"/>
      <c r="K36" s="275"/>
      <c r="L36" s="275"/>
    </row>
    <row r="37" spans="1:12" ht="18.649999999999999" customHeight="1" x14ac:dyDescent="0.3">
      <c r="A37" s="185">
        <v>5</v>
      </c>
      <c r="B37" s="31" t="s">
        <v>128</v>
      </c>
      <c r="C37" s="42" t="s">
        <v>129</v>
      </c>
      <c r="D37" s="33">
        <v>7</v>
      </c>
      <c r="E37" s="55">
        <f t="shared" si="2"/>
        <v>13.47</v>
      </c>
      <c r="F37" s="55">
        <f t="shared" si="1"/>
        <v>94.29</v>
      </c>
      <c r="G37" s="275"/>
      <c r="H37" s="275"/>
      <c r="I37" s="275"/>
      <c r="J37" s="275"/>
      <c r="K37" s="275"/>
      <c r="L37" s="275"/>
    </row>
    <row r="38" spans="1:12" ht="15.5" x14ac:dyDescent="0.3">
      <c r="A38" s="185">
        <v>6</v>
      </c>
      <c r="B38" s="31" t="s">
        <v>130</v>
      </c>
      <c r="C38" s="42" t="s">
        <v>129</v>
      </c>
      <c r="D38" s="33">
        <v>7</v>
      </c>
      <c r="E38" s="55">
        <f t="shared" si="2"/>
        <v>5.12</v>
      </c>
      <c r="F38" s="55">
        <f t="shared" si="1"/>
        <v>35.840000000000003</v>
      </c>
      <c r="G38" s="275"/>
      <c r="H38" s="275"/>
      <c r="I38" s="275"/>
      <c r="J38" s="275"/>
      <c r="K38" s="275"/>
      <c r="L38" s="275"/>
    </row>
    <row r="39" spans="1:12" ht="48.65" customHeight="1" x14ac:dyDescent="0.3">
      <c r="A39" s="185">
        <v>7</v>
      </c>
      <c r="B39" s="207" t="s">
        <v>140</v>
      </c>
      <c r="C39" s="208" t="s">
        <v>141</v>
      </c>
      <c r="D39" s="209">
        <v>7</v>
      </c>
      <c r="E39" s="210">
        <f>'№3 ин'!E134</f>
        <v>1.81</v>
      </c>
      <c r="F39" s="210">
        <f t="shared" si="1"/>
        <v>12.67</v>
      </c>
      <c r="G39" s="275"/>
      <c r="H39" s="275"/>
      <c r="I39" s="275"/>
      <c r="J39" s="275"/>
      <c r="K39" s="275"/>
      <c r="L39" s="275"/>
    </row>
    <row r="40" spans="1:12" ht="33" customHeight="1" x14ac:dyDescent="0.3">
      <c r="A40" s="185">
        <v>8</v>
      </c>
      <c r="B40" s="31" t="s">
        <v>152</v>
      </c>
      <c r="C40" s="42" t="s">
        <v>129</v>
      </c>
      <c r="D40" s="33">
        <v>7</v>
      </c>
      <c r="E40" s="55">
        <f>'№3 ин'!G99</f>
        <v>10.47</v>
      </c>
      <c r="F40" s="55">
        <f t="shared" si="1"/>
        <v>73.290000000000006</v>
      </c>
      <c r="G40" s="276"/>
      <c r="H40" s="276"/>
      <c r="I40" s="276"/>
      <c r="J40" s="276"/>
      <c r="K40" s="276"/>
      <c r="L40" s="276"/>
    </row>
    <row r="41" spans="1:12" ht="18" customHeight="1" x14ac:dyDescent="0.35">
      <c r="A41" s="185"/>
      <c r="B41" s="190" t="s">
        <v>133</v>
      </c>
      <c r="C41" s="42"/>
      <c r="D41" s="33"/>
      <c r="E41" s="33"/>
      <c r="F41" s="60">
        <f>SUM(F33:F40)</f>
        <v>279.76</v>
      </c>
      <c r="G41" s="186"/>
      <c r="H41" s="186"/>
      <c r="I41" s="186"/>
      <c r="J41" s="186"/>
      <c r="K41" s="186"/>
      <c r="L41" s="211"/>
    </row>
    <row r="42" spans="1:12" ht="32" customHeight="1" x14ac:dyDescent="0.3">
      <c r="A42" s="185">
        <v>1</v>
      </c>
      <c r="B42" s="35" t="s">
        <v>134</v>
      </c>
      <c r="C42" s="36" t="s">
        <v>135</v>
      </c>
      <c r="D42" s="34">
        <v>12</v>
      </c>
      <c r="E42" s="55">
        <f>E23</f>
        <v>92.649999999999991</v>
      </c>
      <c r="F42" s="55">
        <f>D42*E42</f>
        <v>1111.8</v>
      </c>
      <c r="G42" s="56">
        <f>F42+$F$41</f>
        <v>1391.56</v>
      </c>
      <c r="H42" s="57">
        <f>G42/D42</f>
        <v>115.96333333333332</v>
      </c>
      <c r="I42" s="195">
        <f>H42/$I$10</f>
        <v>3277.1890160614194</v>
      </c>
      <c r="J42" s="196">
        <f>H42/$J$10</f>
        <v>38.770756714588202</v>
      </c>
      <c r="K42" s="196">
        <f>H42/$K$10</f>
        <v>41.939722724532842</v>
      </c>
      <c r="L42" s="197">
        <f>G42/$K$10</f>
        <v>503.27667269439416</v>
      </c>
    </row>
    <row r="43" spans="1:12" ht="32" customHeight="1" x14ac:dyDescent="0.3">
      <c r="A43" s="185">
        <v>2</v>
      </c>
      <c r="B43" s="35" t="s">
        <v>136</v>
      </c>
      <c r="C43" s="36" t="s">
        <v>135</v>
      </c>
      <c r="D43" s="34">
        <v>12</v>
      </c>
      <c r="E43" s="55">
        <f t="shared" ref="E43:E46" si="3">E24</f>
        <v>76.42</v>
      </c>
      <c r="F43" s="55">
        <f>D43*E43</f>
        <v>917.04</v>
      </c>
      <c r="G43" s="56">
        <f>F43+$F$41</f>
        <v>1196.8</v>
      </c>
      <c r="H43" s="57">
        <f>G43/D43</f>
        <v>99.733333333333334</v>
      </c>
      <c r="I43" s="195">
        <f>H43/$I$10</f>
        <v>2818.520088549762</v>
      </c>
      <c r="J43" s="196">
        <f>H43/$J$10</f>
        <v>33.344477878078678</v>
      </c>
      <c r="K43" s="196">
        <f>H43/$K$10</f>
        <v>36.069921639541889</v>
      </c>
      <c r="L43" s="197">
        <f>G43/$K$10</f>
        <v>432.83905967450266</v>
      </c>
    </row>
    <row r="44" spans="1:12" ht="32" customHeight="1" x14ac:dyDescent="0.3">
      <c r="A44" s="185">
        <v>3</v>
      </c>
      <c r="B44" s="35" t="s">
        <v>137</v>
      </c>
      <c r="C44" s="36" t="s">
        <v>135</v>
      </c>
      <c r="D44" s="34">
        <v>12</v>
      </c>
      <c r="E44" s="55">
        <f t="shared" si="3"/>
        <v>70.570000000000007</v>
      </c>
      <c r="F44" s="55">
        <f>D44*E44</f>
        <v>846.84000000000015</v>
      </c>
      <c r="G44" s="56">
        <f>F44+$F$41</f>
        <v>1126.6000000000001</v>
      </c>
      <c r="H44" s="57">
        <f>G44/D44</f>
        <v>93.88333333333334</v>
      </c>
      <c r="I44" s="195">
        <f>H44/$I$10</f>
        <v>2653.1957985963923</v>
      </c>
      <c r="J44" s="196">
        <f>H44/$J$10</f>
        <v>31.388610275270256</v>
      </c>
      <c r="K44" s="196">
        <f>H44/$K$10</f>
        <v>33.954189270644967</v>
      </c>
      <c r="L44" s="197">
        <f>G44/$K$10</f>
        <v>407.45027124773964</v>
      </c>
    </row>
    <row r="45" spans="1:12" ht="32" customHeight="1" x14ac:dyDescent="0.3">
      <c r="A45" s="185">
        <v>4</v>
      </c>
      <c r="B45" s="35" t="s">
        <v>138</v>
      </c>
      <c r="C45" s="36" t="s">
        <v>135</v>
      </c>
      <c r="D45" s="34">
        <v>12</v>
      </c>
      <c r="E45" s="55">
        <f t="shared" si="3"/>
        <v>77.59</v>
      </c>
      <c r="F45" s="55">
        <f>D45*E45</f>
        <v>931.08</v>
      </c>
      <c r="G45" s="56">
        <f>F45+$F$41</f>
        <v>1210.8400000000001</v>
      </c>
      <c r="H45" s="57">
        <f>G45/D45</f>
        <v>100.90333333333335</v>
      </c>
      <c r="I45" s="195">
        <f>H45/$I$10</f>
        <v>2851.5849465404367</v>
      </c>
      <c r="J45" s="196">
        <f>H45/$J$10</f>
        <v>33.735651398640371</v>
      </c>
      <c r="K45" s="196">
        <f>H45/$K$10</f>
        <v>36.493068113321286</v>
      </c>
      <c r="L45" s="197">
        <f>G45/$K$10</f>
        <v>437.91681735985537</v>
      </c>
    </row>
    <row r="46" spans="1:12" ht="32" customHeight="1" x14ac:dyDescent="0.3">
      <c r="A46" s="185">
        <v>5</v>
      </c>
      <c r="B46" s="35" t="s">
        <v>139</v>
      </c>
      <c r="C46" s="36" t="s">
        <v>135</v>
      </c>
      <c r="D46" s="34">
        <v>12</v>
      </c>
      <c r="E46" s="55">
        <f t="shared" si="3"/>
        <v>73.209999999999994</v>
      </c>
      <c r="F46" s="55">
        <f>D46*E46</f>
        <v>878.52</v>
      </c>
      <c r="G46" s="56">
        <f>F46+$F$41</f>
        <v>1158.28</v>
      </c>
      <c r="H46" s="57">
        <f>G46/D46</f>
        <v>96.523333333333326</v>
      </c>
      <c r="I46" s="195">
        <f>H46/$I$10</f>
        <v>2727.8036832932976</v>
      </c>
      <c r="J46" s="196">
        <f>H46/$J$10</f>
        <v>32.271258219101746</v>
      </c>
      <c r="K46" s="196">
        <f>H46/$K$10</f>
        <v>34.908981314044603</v>
      </c>
      <c r="L46" s="197">
        <f>G46/$K$10</f>
        <v>418.90777576853526</v>
      </c>
    </row>
    <row r="47" spans="1:12" ht="13.25" customHeight="1" x14ac:dyDescent="0.3">
      <c r="A47" s="212"/>
      <c r="B47" s="199"/>
      <c r="C47" s="200"/>
      <c r="D47" s="201"/>
      <c r="E47" s="202"/>
      <c r="F47" s="202"/>
      <c r="G47" s="203"/>
      <c r="H47" s="204"/>
      <c r="I47" s="205"/>
      <c r="J47" s="206"/>
      <c r="K47" s="206"/>
    </row>
    <row r="48" spans="1:12" ht="13.25" customHeight="1" x14ac:dyDescent="0.4">
      <c r="A48" s="213"/>
      <c r="B48" s="214" t="s">
        <v>142</v>
      </c>
      <c r="C48" s="215"/>
      <c r="D48" s="47"/>
      <c r="E48" s="47"/>
      <c r="F48" s="47"/>
      <c r="G48" s="28"/>
    </row>
    <row r="49" spans="1:12" ht="30" customHeight="1" x14ac:dyDescent="0.3">
      <c r="A49" s="298"/>
      <c r="B49" s="297" t="s">
        <v>117</v>
      </c>
      <c r="C49" s="297" t="s">
        <v>118</v>
      </c>
      <c r="D49" s="295" t="s">
        <v>119</v>
      </c>
      <c r="E49" s="295" t="s">
        <v>120</v>
      </c>
      <c r="F49" s="295" t="s">
        <v>121</v>
      </c>
      <c r="G49" s="267" t="s">
        <v>148</v>
      </c>
      <c r="H49" s="267" t="s">
        <v>149</v>
      </c>
      <c r="I49" s="267" t="s">
        <v>272</v>
      </c>
      <c r="J49" s="267" t="s">
        <v>273</v>
      </c>
      <c r="K49" s="267" t="s">
        <v>274</v>
      </c>
      <c r="L49" s="267" t="s">
        <v>275</v>
      </c>
    </row>
    <row r="50" spans="1:12" ht="12.75" customHeight="1" x14ac:dyDescent="0.3">
      <c r="A50" s="298"/>
      <c r="B50" s="297"/>
      <c r="C50" s="297"/>
      <c r="D50" s="295"/>
      <c r="E50" s="295"/>
      <c r="F50" s="295"/>
      <c r="G50" s="268"/>
      <c r="H50" s="268"/>
      <c r="I50" s="268"/>
      <c r="J50" s="268"/>
      <c r="K50" s="268"/>
      <c r="L50" s="268"/>
    </row>
    <row r="51" spans="1:12" ht="12.75" customHeight="1" x14ac:dyDescent="0.3">
      <c r="A51" s="298"/>
      <c r="B51" s="297"/>
      <c r="C51" s="297"/>
      <c r="D51" s="295"/>
      <c r="E51" s="295"/>
      <c r="F51" s="295"/>
      <c r="G51" s="269"/>
      <c r="H51" s="269"/>
      <c r="I51" s="269"/>
      <c r="J51" s="269"/>
      <c r="K51" s="269"/>
      <c r="L51" s="269"/>
    </row>
    <row r="52" spans="1:12" ht="15.5" x14ac:dyDescent="0.3">
      <c r="A52" s="185">
        <v>1</v>
      </c>
      <c r="B52" s="31" t="s">
        <v>122</v>
      </c>
      <c r="C52" s="42" t="s">
        <v>123</v>
      </c>
      <c r="D52" s="33">
        <v>1</v>
      </c>
      <c r="E52" s="55">
        <f>E14</f>
        <v>44.64</v>
      </c>
      <c r="F52" s="55">
        <f t="shared" ref="F52:F59" si="4">D52*E52</f>
        <v>44.64</v>
      </c>
      <c r="G52" s="274"/>
      <c r="H52" s="274"/>
      <c r="I52" s="274"/>
      <c r="J52" s="274"/>
      <c r="K52" s="274"/>
      <c r="L52" s="274"/>
    </row>
    <row r="53" spans="1:12" ht="15.5" x14ac:dyDescent="0.3">
      <c r="A53" s="185">
        <v>2</v>
      </c>
      <c r="B53" s="31" t="s">
        <v>124</v>
      </c>
      <c r="C53" s="42" t="s">
        <v>125</v>
      </c>
      <c r="D53" s="33">
        <v>1</v>
      </c>
      <c r="E53" s="55">
        <f t="shared" ref="E53:E59" si="5">E15</f>
        <v>4.0999999999999996</v>
      </c>
      <c r="F53" s="55">
        <f t="shared" si="4"/>
        <v>4.0999999999999996</v>
      </c>
      <c r="G53" s="275"/>
      <c r="H53" s="275"/>
      <c r="I53" s="275"/>
      <c r="J53" s="275"/>
      <c r="K53" s="275"/>
      <c r="L53" s="275"/>
    </row>
    <row r="54" spans="1:12" ht="15.5" x14ac:dyDescent="0.3">
      <c r="A54" s="185">
        <v>3</v>
      </c>
      <c r="B54" s="31" t="s">
        <v>126</v>
      </c>
      <c r="C54" s="42" t="s">
        <v>125</v>
      </c>
      <c r="D54" s="33">
        <v>1</v>
      </c>
      <c r="E54" s="55">
        <f t="shared" si="5"/>
        <v>4.37</v>
      </c>
      <c r="F54" s="55">
        <f t="shared" si="4"/>
        <v>4.37</v>
      </c>
      <c r="G54" s="275"/>
      <c r="H54" s="275"/>
      <c r="I54" s="275"/>
      <c r="J54" s="275"/>
      <c r="K54" s="275"/>
      <c r="L54" s="275"/>
    </row>
    <row r="55" spans="1:12" ht="15.5" x14ac:dyDescent="0.3">
      <c r="A55" s="185">
        <v>4</v>
      </c>
      <c r="B55" s="31" t="s">
        <v>127</v>
      </c>
      <c r="C55" s="42" t="s">
        <v>125</v>
      </c>
      <c r="D55" s="33">
        <v>1</v>
      </c>
      <c r="E55" s="55">
        <f t="shared" si="5"/>
        <v>10.56</v>
      </c>
      <c r="F55" s="55">
        <f t="shared" si="4"/>
        <v>10.56</v>
      </c>
      <c r="G55" s="275"/>
      <c r="H55" s="275"/>
      <c r="I55" s="275"/>
      <c r="J55" s="275"/>
      <c r="K55" s="275"/>
      <c r="L55" s="275"/>
    </row>
    <row r="56" spans="1:12" ht="16.25" customHeight="1" x14ac:dyDescent="0.3">
      <c r="A56" s="185">
        <v>5</v>
      </c>
      <c r="B56" s="31" t="s">
        <v>128</v>
      </c>
      <c r="C56" s="42" t="s">
        <v>129</v>
      </c>
      <c r="D56" s="33">
        <v>9</v>
      </c>
      <c r="E56" s="55">
        <f t="shared" si="5"/>
        <v>13.47</v>
      </c>
      <c r="F56" s="55">
        <f t="shared" si="4"/>
        <v>121.23</v>
      </c>
      <c r="G56" s="275"/>
      <c r="H56" s="275"/>
      <c r="I56" s="275"/>
      <c r="J56" s="275"/>
      <c r="K56" s="275"/>
      <c r="L56" s="275"/>
    </row>
    <row r="57" spans="1:12" ht="15.5" x14ac:dyDescent="0.3">
      <c r="A57" s="185">
        <v>6</v>
      </c>
      <c r="B57" s="31" t="s">
        <v>130</v>
      </c>
      <c r="C57" s="42" t="s">
        <v>129</v>
      </c>
      <c r="D57" s="33">
        <v>9</v>
      </c>
      <c r="E57" s="55">
        <f t="shared" si="5"/>
        <v>5.12</v>
      </c>
      <c r="F57" s="55">
        <f t="shared" si="4"/>
        <v>46.08</v>
      </c>
      <c r="G57" s="275"/>
      <c r="H57" s="275"/>
      <c r="I57" s="275"/>
      <c r="J57" s="275"/>
      <c r="K57" s="275"/>
      <c r="L57" s="275"/>
    </row>
    <row r="58" spans="1:12" ht="15.5" x14ac:dyDescent="0.3">
      <c r="A58" s="185">
        <v>7</v>
      </c>
      <c r="B58" s="31" t="s">
        <v>131</v>
      </c>
      <c r="C58" s="42" t="s">
        <v>129</v>
      </c>
      <c r="D58" s="33">
        <v>9</v>
      </c>
      <c r="E58" s="55">
        <f t="shared" si="5"/>
        <v>19.54</v>
      </c>
      <c r="F58" s="55">
        <f t="shared" si="4"/>
        <v>175.85999999999999</v>
      </c>
      <c r="G58" s="275"/>
      <c r="H58" s="275"/>
      <c r="I58" s="275"/>
      <c r="J58" s="275"/>
      <c r="K58" s="275"/>
      <c r="L58" s="275"/>
    </row>
    <row r="59" spans="1:12" ht="15.5" x14ac:dyDescent="0.3">
      <c r="A59" s="185">
        <v>8</v>
      </c>
      <c r="B59" s="31" t="s">
        <v>132</v>
      </c>
      <c r="C59" s="42" t="s">
        <v>129</v>
      </c>
      <c r="D59" s="33">
        <v>9</v>
      </c>
      <c r="E59" s="55">
        <f t="shared" si="5"/>
        <v>9.82</v>
      </c>
      <c r="F59" s="55">
        <f t="shared" si="4"/>
        <v>88.38</v>
      </c>
      <c r="G59" s="275"/>
      <c r="H59" s="275"/>
      <c r="I59" s="275"/>
      <c r="J59" s="275"/>
      <c r="K59" s="275"/>
      <c r="L59" s="275"/>
    </row>
    <row r="60" spans="1:12" ht="17.399999999999999" customHeight="1" x14ac:dyDescent="0.35">
      <c r="A60" s="185"/>
      <c r="B60" s="190" t="s">
        <v>133</v>
      </c>
      <c r="C60" s="42"/>
      <c r="D60" s="33"/>
      <c r="E60" s="34"/>
      <c r="F60" s="60">
        <f>SUM(F52:F59)</f>
        <v>495.22</v>
      </c>
      <c r="G60" s="191"/>
      <c r="H60" s="191"/>
      <c r="I60" s="191"/>
      <c r="J60" s="191"/>
      <c r="K60" s="191"/>
      <c r="L60" s="211"/>
    </row>
    <row r="61" spans="1:12" ht="48" customHeight="1" x14ac:dyDescent="0.3">
      <c r="A61" s="185">
        <v>1</v>
      </c>
      <c r="B61" s="35" t="s">
        <v>134</v>
      </c>
      <c r="C61" s="36" t="s">
        <v>135</v>
      </c>
      <c r="D61" s="34">
        <v>14</v>
      </c>
      <c r="E61" s="55">
        <f>E23</f>
        <v>92.649999999999991</v>
      </c>
      <c r="F61" s="55">
        <f>D61*E61</f>
        <v>1297.0999999999999</v>
      </c>
      <c r="G61" s="56">
        <f>F61+$F$60</f>
        <v>1792.32</v>
      </c>
      <c r="H61" s="57">
        <f>G61/D61</f>
        <v>128.02285714285713</v>
      </c>
      <c r="I61" s="195">
        <f>H61/$I$10</f>
        <v>3617.9979410161691</v>
      </c>
      <c r="J61" s="196">
        <f>H61/$J$10</f>
        <v>42.802693795672731</v>
      </c>
      <c r="K61" s="196">
        <f>H61/$K$10</f>
        <v>46.301214156548689</v>
      </c>
      <c r="L61" s="197">
        <f>G61/$K$10</f>
        <v>648.21699819168168</v>
      </c>
    </row>
    <row r="62" spans="1:12" ht="49.25" customHeight="1" x14ac:dyDescent="0.3">
      <c r="A62" s="185">
        <v>2</v>
      </c>
      <c r="B62" s="35" t="s">
        <v>136</v>
      </c>
      <c r="C62" s="36" t="s">
        <v>135</v>
      </c>
      <c r="D62" s="34">
        <v>14</v>
      </c>
      <c r="E62" s="55">
        <f t="shared" ref="E62:E65" si="6">E24</f>
        <v>76.42</v>
      </c>
      <c r="F62" s="55">
        <f>D62*E62</f>
        <v>1069.8800000000001</v>
      </c>
      <c r="G62" s="56">
        <f>F62+$F$60</f>
        <v>1565.1000000000001</v>
      </c>
      <c r="H62" s="57">
        <f>G62/D62</f>
        <v>111.79285714285716</v>
      </c>
      <c r="I62" s="195">
        <f>H62/$I$10</f>
        <v>3159.3290135045122</v>
      </c>
      <c r="J62" s="196">
        <f>H62/$J$10</f>
        <v>37.376414959163206</v>
      </c>
      <c r="K62" s="196">
        <f>H62/$K$10</f>
        <v>40.431413071557742</v>
      </c>
      <c r="L62" s="197">
        <f>G62/$K$10</f>
        <v>566.03978300180836</v>
      </c>
    </row>
    <row r="63" spans="1:12" ht="48.65" customHeight="1" x14ac:dyDescent="0.3">
      <c r="A63" s="185">
        <v>3</v>
      </c>
      <c r="B63" s="35" t="s">
        <v>137</v>
      </c>
      <c r="C63" s="36" t="s">
        <v>135</v>
      </c>
      <c r="D63" s="34">
        <v>14</v>
      </c>
      <c r="E63" s="55">
        <f t="shared" si="6"/>
        <v>70.570000000000007</v>
      </c>
      <c r="F63" s="55">
        <f>D63*E63</f>
        <v>987.98000000000013</v>
      </c>
      <c r="G63" s="56">
        <f>F63+$F$60</f>
        <v>1483.2000000000003</v>
      </c>
      <c r="H63" s="57">
        <f>G63/D63</f>
        <v>105.94285714285716</v>
      </c>
      <c r="I63" s="195">
        <f>H63/$I$10</f>
        <v>2994.004723551142</v>
      </c>
      <c r="J63" s="196">
        <f>H63/$J$10</f>
        <v>35.420547356354781</v>
      </c>
      <c r="K63" s="196">
        <f>H63/$K$10</f>
        <v>38.315680702660821</v>
      </c>
      <c r="L63" s="197">
        <f>G63/$K$10</f>
        <v>536.41952983725139</v>
      </c>
    </row>
    <row r="64" spans="1:12" ht="33" customHeight="1" x14ac:dyDescent="0.3">
      <c r="A64" s="185">
        <v>4</v>
      </c>
      <c r="B64" s="35" t="s">
        <v>138</v>
      </c>
      <c r="C64" s="36" t="s">
        <v>135</v>
      </c>
      <c r="D64" s="34">
        <v>14</v>
      </c>
      <c r="E64" s="55">
        <f t="shared" si="6"/>
        <v>77.59</v>
      </c>
      <c r="F64" s="55">
        <f>D64*E64</f>
        <v>1086.26</v>
      </c>
      <c r="G64" s="56">
        <f>F64+$F$60</f>
        <v>1581.48</v>
      </c>
      <c r="H64" s="57">
        <f>G64/D64</f>
        <v>112.96285714285715</v>
      </c>
      <c r="I64" s="195">
        <f>H64/$I$10</f>
        <v>3192.3938714951855</v>
      </c>
      <c r="J64" s="196">
        <f>H64/$J$10</f>
        <v>37.767588479724886</v>
      </c>
      <c r="K64" s="196">
        <f>H64/$K$10</f>
        <v>40.854559545337125</v>
      </c>
      <c r="L64" s="197">
        <f>G64/$K$10</f>
        <v>571.96383363471966</v>
      </c>
    </row>
    <row r="65" spans="1:12" ht="36" customHeight="1" x14ac:dyDescent="0.3">
      <c r="A65" s="185">
        <v>5</v>
      </c>
      <c r="B65" s="35" t="s">
        <v>139</v>
      </c>
      <c r="C65" s="36" t="s">
        <v>135</v>
      </c>
      <c r="D65" s="34">
        <v>14</v>
      </c>
      <c r="E65" s="55">
        <f t="shared" si="6"/>
        <v>73.209999999999994</v>
      </c>
      <c r="F65" s="55">
        <f>D65*E65</f>
        <v>1024.9399999999998</v>
      </c>
      <c r="G65" s="56">
        <f>F65+$F$60</f>
        <v>1520.1599999999999</v>
      </c>
      <c r="H65" s="57">
        <f>G65/D65</f>
        <v>108.58285714285714</v>
      </c>
      <c r="I65" s="195">
        <f>H65/$I$10</f>
        <v>3068.6126082480469</v>
      </c>
      <c r="J65" s="196">
        <f>H65/$J$10</f>
        <v>36.303195300186268</v>
      </c>
      <c r="K65" s="196">
        <f>H65/$K$10</f>
        <v>39.270472746060449</v>
      </c>
      <c r="L65" s="197">
        <f>G65/$K$10</f>
        <v>549.78661844484623</v>
      </c>
    </row>
    <row r="66" spans="1:12" ht="13.25" hidden="1" customHeight="1" x14ac:dyDescent="0.3">
      <c r="A66" s="212"/>
      <c r="B66" s="199"/>
      <c r="C66" s="200"/>
      <c r="D66" s="201"/>
      <c r="E66" s="202"/>
      <c r="F66" s="202"/>
      <c r="G66" s="203"/>
      <c r="H66" s="204"/>
      <c r="I66" s="205"/>
      <c r="J66" s="206"/>
      <c r="K66" s="206"/>
    </row>
    <row r="67" spans="1:12" ht="22.5" customHeight="1" x14ac:dyDescent="0.3">
      <c r="A67" s="311" t="s">
        <v>153</v>
      </c>
      <c r="B67" s="311"/>
      <c r="C67" s="311"/>
      <c r="D67" s="311"/>
      <c r="E67" s="311"/>
      <c r="F67" s="311"/>
      <c r="G67" s="311"/>
    </row>
    <row r="68" spans="1:12" ht="12.75" customHeight="1" x14ac:dyDescent="0.3">
      <c r="A68" s="296"/>
      <c r="B68" s="297" t="s">
        <v>117</v>
      </c>
      <c r="C68" s="297" t="s">
        <v>118</v>
      </c>
      <c r="D68" s="295" t="s">
        <v>119</v>
      </c>
      <c r="E68" s="295" t="s">
        <v>120</v>
      </c>
      <c r="F68" s="295" t="s">
        <v>121</v>
      </c>
      <c r="G68" s="267" t="s">
        <v>148</v>
      </c>
      <c r="H68" s="267" t="s">
        <v>149</v>
      </c>
      <c r="I68" s="267" t="s">
        <v>272</v>
      </c>
      <c r="J68" s="267" t="s">
        <v>273</v>
      </c>
      <c r="K68" s="267" t="s">
        <v>274</v>
      </c>
      <c r="L68" s="267" t="s">
        <v>275</v>
      </c>
    </row>
    <row r="69" spans="1:12" ht="20.399999999999999" customHeight="1" x14ac:dyDescent="0.3">
      <c r="A69" s="296"/>
      <c r="B69" s="297"/>
      <c r="C69" s="297"/>
      <c r="D69" s="295"/>
      <c r="E69" s="295"/>
      <c r="F69" s="295"/>
      <c r="G69" s="268"/>
      <c r="H69" s="268"/>
      <c r="I69" s="268"/>
      <c r="J69" s="268"/>
      <c r="K69" s="268"/>
      <c r="L69" s="268"/>
    </row>
    <row r="70" spans="1:12" ht="19.25" customHeight="1" x14ac:dyDescent="0.3">
      <c r="A70" s="296"/>
      <c r="B70" s="297"/>
      <c r="C70" s="297"/>
      <c r="D70" s="295"/>
      <c r="E70" s="295"/>
      <c r="F70" s="295"/>
      <c r="G70" s="269"/>
      <c r="H70" s="269"/>
      <c r="I70" s="269"/>
      <c r="J70" s="269"/>
      <c r="K70" s="269"/>
      <c r="L70" s="269"/>
    </row>
    <row r="71" spans="1:12" ht="15.5" x14ac:dyDescent="0.3">
      <c r="A71" s="185">
        <v>1</v>
      </c>
      <c r="B71" s="31" t="s">
        <v>122</v>
      </c>
      <c r="C71" s="42" t="s">
        <v>123</v>
      </c>
      <c r="D71" s="33">
        <v>1</v>
      </c>
      <c r="E71" s="55">
        <f>E33</f>
        <v>44.64</v>
      </c>
      <c r="F71" s="55">
        <f t="shared" ref="F71:F78" si="7">D71*E71</f>
        <v>44.64</v>
      </c>
      <c r="G71" s="274"/>
      <c r="H71" s="274"/>
      <c r="I71" s="274"/>
      <c r="J71" s="274"/>
      <c r="K71" s="274"/>
      <c r="L71" s="274"/>
    </row>
    <row r="72" spans="1:12" ht="15.5" x14ac:dyDescent="0.3">
      <c r="A72" s="185">
        <v>2</v>
      </c>
      <c r="B72" s="31" t="s">
        <v>124</v>
      </c>
      <c r="C72" s="42" t="s">
        <v>125</v>
      </c>
      <c r="D72" s="33">
        <v>1</v>
      </c>
      <c r="E72" s="55">
        <f t="shared" ref="E72:E78" si="8">E34</f>
        <v>4.0999999999999996</v>
      </c>
      <c r="F72" s="55">
        <f t="shared" si="7"/>
        <v>4.0999999999999996</v>
      </c>
      <c r="G72" s="275"/>
      <c r="H72" s="275"/>
      <c r="I72" s="275"/>
      <c r="J72" s="275"/>
      <c r="K72" s="275"/>
      <c r="L72" s="275"/>
    </row>
    <row r="73" spans="1:12" ht="15.5" x14ac:dyDescent="0.3">
      <c r="A73" s="185">
        <v>3</v>
      </c>
      <c r="B73" s="31" t="s">
        <v>126</v>
      </c>
      <c r="C73" s="42" t="s">
        <v>125</v>
      </c>
      <c r="D73" s="33">
        <v>1</v>
      </c>
      <c r="E73" s="55">
        <f t="shared" si="8"/>
        <v>4.37</v>
      </c>
      <c r="F73" s="55">
        <f t="shared" si="7"/>
        <v>4.37</v>
      </c>
      <c r="G73" s="275"/>
      <c r="H73" s="275"/>
      <c r="I73" s="275"/>
      <c r="J73" s="275"/>
      <c r="K73" s="275"/>
      <c r="L73" s="275"/>
    </row>
    <row r="74" spans="1:12" ht="15.5" x14ac:dyDescent="0.3">
      <c r="A74" s="185">
        <v>4</v>
      </c>
      <c r="B74" s="31" t="s">
        <v>127</v>
      </c>
      <c r="C74" s="42" t="s">
        <v>125</v>
      </c>
      <c r="D74" s="33">
        <v>1</v>
      </c>
      <c r="E74" s="55">
        <f t="shared" si="8"/>
        <v>10.56</v>
      </c>
      <c r="F74" s="55">
        <f t="shared" si="7"/>
        <v>10.56</v>
      </c>
      <c r="G74" s="275"/>
      <c r="H74" s="275"/>
      <c r="I74" s="275"/>
      <c r="J74" s="275"/>
      <c r="K74" s="275"/>
      <c r="L74" s="275"/>
    </row>
    <row r="75" spans="1:12" ht="22.5" customHeight="1" x14ac:dyDescent="0.3">
      <c r="A75" s="185">
        <v>5</v>
      </c>
      <c r="B75" s="31" t="s">
        <v>128</v>
      </c>
      <c r="C75" s="216" t="s">
        <v>129</v>
      </c>
      <c r="D75" s="259">
        <v>9</v>
      </c>
      <c r="E75" s="110">
        <f t="shared" si="8"/>
        <v>13.47</v>
      </c>
      <c r="F75" s="110">
        <f t="shared" si="7"/>
        <v>121.23</v>
      </c>
      <c r="G75" s="275"/>
      <c r="H75" s="275"/>
      <c r="I75" s="275"/>
      <c r="J75" s="275"/>
      <c r="K75" s="275"/>
      <c r="L75" s="275"/>
    </row>
    <row r="76" spans="1:12" ht="15.5" x14ac:dyDescent="0.3">
      <c r="A76" s="185">
        <v>6</v>
      </c>
      <c r="B76" s="31" t="s">
        <v>130</v>
      </c>
      <c r="C76" s="42" t="s">
        <v>129</v>
      </c>
      <c r="D76" s="33">
        <v>9</v>
      </c>
      <c r="E76" s="55">
        <f t="shared" si="8"/>
        <v>5.12</v>
      </c>
      <c r="F76" s="55">
        <f t="shared" si="7"/>
        <v>46.08</v>
      </c>
      <c r="G76" s="275"/>
      <c r="H76" s="275"/>
      <c r="I76" s="275"/>
      <c r="J76" s="275"/>
      <c r="K76" s="275"/>
      <c r="L76" s="275"/>
    </row>
    <row r="77" spans="1:12" ht="45" customHeight="1" x14ac:dyDescent="0.3">
      <c r="A77" s="185">
        <v>7</v>
      </c>
      <c r="B77" s="227" t="s">
        <v>140</v>
      </c>
      <c r="C77" s="42" t="s">
        <v>141</v>
      </c>
      <c r="D77" s="33">
        <v>9</v>
      </c>
      <c r="E77" s="55">
        <f t="shared" si="8"/>
        <v>1.81</v>
      </c>
      <c r="F77" s="55">
        <f t="shared" si="7"/>
        <v>16.29</v>
      </c>
      <c r="G77" s="275"/>
      <c r="H77" s="275"/>
      <c r="I77" s="275"/>
      <c r="J77" s="275"/>
      <c r="K77" s="275"/>
      <c r="L77" s="275"/>
    </row>
    <row r="78" spans="1:12" ht="33.5" customHeight="1" x14ac:dyDescent="0.3">
      <c r="A78" s="185">
        <v>8</v>
      </c>
      <c r="B78" s="226" t="s">
        <v>152</v>
      </c>
      <c r="C78" s="42" t="s">
        <v>129</v>
      </c>
      <c r="D78" s="33">
        <v>9</v>
      </c>
      <c r="E78" s="55">
        <f t="shared" si="8"/>
        <v>10.47</v>
      </c>
      <c r="F78" s="55">
        <f t="shared" si="7"/>
        <v>94.23</v>
      </c>
      <c r="G78" s="275"/>
      <c r="H78" s="275"/>
      <c r="I78" s="275"/>
      <c r="J78" s="275"/>
      <c r="K78" s="275"/>
      <c r="L78" s="275"/>
    </row>
    <row r="79" spans="1:12" ht="15.5" x14ac:dyDescent="0.35">
      <c r="A79" s="185"/>
      <c r="B79" s="31" t="s">
        <v>133</v>
      </c>
      <c r="C79" s="42"/>
      <c r="D79" s="33"/>
      <c r="E79" s="33"/>
      <c r="F79" s="60">
        <f>SUM(F71:F78)</f>
        <v>341.5</v>
      </c>
      <c r="G79" s="191"/>
      <c r="H79" s="191"/>
      <c r="I79" s="191"/>
      <c r="J79" s="191"/>
      <c r="K79" s="191"/>
      <c r="L79" s="211"/>
    </row>
    <row r="80" spans="1:12" ht="32" customHeight="1" x14ac:dyDescent="0.3">
      <c r="A80" s="185">
        <v>1</v>
      </c>
      <c r="B80" s="35" t="s">
        <v>134</v>
      </c>
      <c r="C80" s="36" t="s">
        <v>135</v>
      </c>
      <c r="D80" s="34">
        <v>14</v>
      </c>
      <c r="E80" s="55">
        <f>E61</f>
        <v>92.649999999999991</v>
      </c>
      <c r="F80" s="55">
        <f>D80*E80</f>
        <v>1297.0999999999999</v>
      </c>
      <c r="G80" s="56">
        <f>F80+$F$79</f>
        <v>1638.6</v>
      </c>
      <c r="H80" s="57">
        <f>G80/D80</f>
        <v>117.04285714285713</v>
      </c>
      <c r="I80" s="195">
        <f>H80/$I$10</f>
        <v>3307.6969660267664</v>
      </c>
      <c r="J80" s="196">
        <f>H80/$J$10</f>
        <v>39.131680756555376</v>
      </c>
      <c r="K80" s="196">
        <f>H80/$K$10</f>
        <v>42.330147248772917</v>
      </c>
      <c r="L80" s="197">
        <f>G80/$K$10</f>
        <v>592.62206148282087</v>
      </c>
    </row>
    <row r="81" spans="1:12" ht="32" customHeight="1" x14ac:dyDescent="0.3">
      <c r="A81" s="185">
        <v>2</v>
      </c>
      <c r="B81" s="35" t="s">
        <v>136</v>
      </c>
      <c r="C81" s="36" t="s">
        <v>135</v>
      </c>
      <c r="D81" s="34">
        <v>14</v>
      </c>
      <c r="E81" s="55">
        <f t="shared" ref="E81:E84" si="9">E62</f>
        <v>76.42</v>
      </c>
      <c r="F81" s="55">
        <f>D81*E81</f>
        <v>1069.8800000000001</v>
      </c>
      <c r="G81" s="56">
        <f>F81+$F$79</f>
        <v>1411.38</v>
      </c>
      <c r="H81" s="57">
        <f>G81/D81</f>
        <v>100.81285714285715</v>
      </c>
      <c r="I81" s="195">
        <f>H81/$I$10</f>
        <v>2849.0280385151095</v>
      </c>
      <c r="J81" s="196">
        <f>H81/$J$10</f>
        <v>33.705401920045851</v>
      </c>
      <c r="K81" s="196">
        <f>H81/$K$10</f>
        <v>36.460346163781971</v>
      </c>
      <c r="L81" s="197">
        <f>G81/$K$10</f>
        <v>510.4448462929476</v>
      </c>
    </row>
    <row r="82" spans="1:12" ht="32" customHeight="1" x14ac:dyDescent="0.3">
      <c r="A82" s="185">
        <v>3</v>
      </c>
      <c r="B82" s="35" t="s">
        <v>137</v>
      </c>
      <c r="C82" s="36" t="s">
        <v>135</v>
      </c>
      <c r="D82" s="34">
        <v>14</v>
      </c>
      <c r="E82" s="55">
        <f t="shared" si="9"/>
        <v>70.570000000000007</v>
      </c>
      <c r="F82" s="55">
        <f>D82*E82</f>
        <v>987.98000000000013</v>
      </c>
      <c r="G82" s="56">
        <f>F82+$F$79</f>
        <v>1329.48</v>
      </c>
      <c r="H82" s="57">
        <f>G82/D82</f>
        <v>94.962857142857146</v>
      </c>
      <c r="I82" s="195">
        <f>H82/$I$10</f>
        <v>2683.7037485617393</v>
      </c>
      <c r="J82" s="196">
        <f>H82/$J$10</f>
        <v>31.749534317237426</v>
      </c>
      <c r="K82" s="196">
        <f>H82/$K$10</f>
        <v>34.344613794885042</v>
      </c>
      <c r="L82" s="197">
        <f>G82/$K$10</f>
        <v>480.82459312839057</v>
      </c>
    </row>
    <row r="83" spans="1:12" ht="32" customHeight="1" x14ac:dyDescent="0.3">
      <c r="A83" s="185">
        <v>4</v>
      </c>
      <c r="B83" s="35" t="s">
        <v>138</v>
      </c>
      <c r="C83" s="36" t="s">
        <v>135</v>
      </c>
      <c r="D83" s="34">
        <v>14</v>
      </c>
      <c r="E83" s="55">
        <f t="shared" si="9"/>
        <v>77.59</v>
      </c>
      <c r="F83" s="55">
        <f>D83*E83</f>
        <v>1086.26</v>
      </c>
      <c r="G83" s="56">
        <f>F83+$F$79</f>
        <v>1427.76</v>
      </c>
      <c r="H83" s="57">
        <f>G83/D83</f>
        <v>101.98285714285714</v>
      </c>
      <c r="I83" s="195">
        <f>H83/$I$10</f>
        <v>2882.0928965057833</v>
      </c>
      <c r="J83" s="196">
        <f>H83/$J$10</f>
        <v>34.096575440607538</v>
      </c>
      <c r="K83" s="196">
        <f>H83/$K$10</f>
        <v>36.883492637561353</v>
      </c>
      <c r="L83" s="197">
        <f>G83/$K$10</f>
        <v>516.36889692585896</v>
      </c>
    </row>
    <row r="84" spans="1:12" ht="32" customHeight="1" x14ac:dyDescent="0.3">
      <c r="A84" s="185">
        <v>5</v>
      </c>
      <c r="B84" s="35" t="s">
        <v>139</v>
      </c>
      <c r="C84" s="36" t="s">
        <v>135</v>
      </c>
      <c r="D84" s="34">
        <v>14</v>
      </c>
      <c r="E84" s="55">
        <f t="shared" si="9"/>
        <v>73.209999999999994</v>
      </c>
      <c r="F84" s="55">
        <f>D84*E84</f>
        <v>1024.9399999999998</v>
      </c>
      <c r="G84" s="56">
        <f>F84+$F$79</f>
        <v>1366.4399999999998</v>
      </c>
      <c r="H84" s="57">
        <f>G84/D84</f>
        <v>97.602857142857133</v>
      </c>
      <c r="I84" s="195">
        <f>H84/$I$10</f>
        <v>2758.3116332586446</v>
      </c>
      <c r="J84" s="196">
        <f>H84/$J$10</f>
        <v>32.63218226106892</v>
      </c>
      <c r="K84" s="196">
        <f>H84/$K$10</f>
        <v>35.299405838284677</v>
      </c>
      <c r="L84" s="197">
        <f>G84/$K$10</f>
        <v>494.19168173598547</v>
      </c>
    </row>
    <row r="85" spans="1:12" ht="15.5" x14ac:dyDescent="0.35">
      <c r="A85" s="217"/>
      <c r="B85" s="48" t="s">
        <v>143</v>
      </c>
      <c r="C85" s="49"/>
      <c r="D85" s="50"/>
      <c r="E85" s="51" t="s">
        <v>144</v>
      </c>
      <c r="F85" s="44"/>
      <c r="G85" s="51"/>
    </row>
    <row r="86" spans="1:12" ht="15.5" x14ac:dyDescent="0.35">
      <c r="A86" s="217"/>
      <c r="B86" s="52"/>
      <c r="C86" s="53"/>
      <c r="D86" s="6"/>
      <c r="E86" s="6"/>
      <c r="F86" s="44"/>
      <c r="G86" s="6"/>
    </row>
    <row r="87" spans="1:12" ht="15.5" x14ac:dyDescent="0.35">
      <c r="A87" s="217"/>
      <c r="B87" s="48" t="s">
        <v>145</v>
      </c>
      <c r="C87" s="49"/>
      <c r="D87" s="50"/>
      <c r="E87" s="51" t="s">
        <v>146</v>
      </c>
      <c r="F87" s="44"/>
      <c r="G87" s="51"/>
    </row>
    <row r="88" spans="1:12" ht="15.5" x14ac:dyDescent="0.35">
      <c r="A88" s="217"/>
      <c r="B88" s="44"/>
      <c r="C88" s="293"/>
      <c r="D88" s="293"/>
      <c r="E88" s="37"/>
      <c r="F88" s="44"/>
      <c r="G88" s="28"/>
    </row>
  </sheetData>
  <mergeCells count="79">
    <mergeCell ref="C88:D88"/>
    <mergeCell ref="A67:G67"/>
    <mergeCell ref="L68:L70"/>
    <mergeCell ref="G71:G78"/>
    <mergeCell ref="H71:H78"/>
    <mergeCell ref="I71:I78"/>
    <mergeCell ref="J71:J78"/>
    <mergeCell ref="K71:K78"/>
    <mergeCell ref="L71:L78"/>
    <mergeCell ref="F68:F70"/>
    <mergeCell ref="G68:G70"/>
    <mergeCell ref="H68:H70"/>
    <mergeCell ref="I68:I70"/>
    <mergeCell ref="J68:J70"/>
    <mergeCell ref="K68:K70"/>
    <mergeCell ref="A68:A70"/>
    <mergeCell ref="B68:B70"/>
    <mergeCell ref="C68:C70"/>
    <mergeCell ref="D68:D70"/>
    <mergeCell ref="E68:E70"/>
    <mergeCell ref="G52:G59"/>
    <mergeCell ref="H52:H59"/>
    <mergeCell ref="I52:I59"/>
    <mergeCell ref="J52:J59"/>
    <mergeCell ref="K52:K59"/>
    <mergeCell ref="L52:L59"/>
    <mergeCell ref="L49:L51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33:L40"/>
    <mergeCell ref="G30:G32"/>
    <mergeCell ref="H30:H32"/>
    <mergeCell ref="I30:I32"/>
    <mergeCell ref="J30:J32"/>
    <mergeCell ref="K30:K32"/>
    <mergeCell ref="L30:L32"/>
    <mergeCell ref="G33:G40"/>
    <mergeCell ref="H33:H40"/>
    <mergeCell ref="I33:I40"/>
    <mergeCell ref="J33:J40"/>
    <mergeCell ref="K33:K40"/>
    <mergeCell ref="C22:F22"/>
    <mergeCell ref="A30:A32"/>
    <mergeCell ref="B30:B32"/>
    <mergeCell ref="C30:C32"/>
    <mergeCell ref="D30:D32"/>
    <mergeCell ref="E30:E32"/>
    <mergeCell ref="F30:F32"/>
    <mergeCell ref="L14:L21"/>
    <mergeCell ref="G11:G13"/>
    <mergeCell ref="H11:H13"/>
    <mergeCell ref="I11:I13"/>
    <mergeCell ref="J11:J13"/>
    <mergeCell ref="K11:K13"/>
    <mergeCell ref="L11:L13"/>
    <mergeCell ref="G14:G21"/>
    <mergeCell ref="H14:H21"/>
    <mergeCell ref="I14:I21"/>
    <mergeCell ref="J14:J21"/>
    <mergeCell ref="K14:K21"/>
    <mergeCell ref="B6:G6"/>
    <mergeCell ref="B7:G7"/>
    <mergeCell ref="B8:G8"/>
    <mergeCell ref="B9:G9"/>
    <mergeCell ref="A11:A13"/>
    <mergeCell ref="B11:B13"/>
    <mergeCell ref="C11:C13"/>
    <mergeCell ref="D11:D13"/>
    <mergeCell ref="E11:E13"/>
    <mergeCell ref="F11:F13"/>
  </mergeCells>
  <pageMargins left="0.70866141732283472" right="0.70866141732283472" top="0.74803149606299213" bottom="0.74803149606299213" header="0.31496062992125984" footer="0.31496062992125984"/>
  <pageSetup paperSize="9" scale="88" fitToHeight="4" orientation="landscape" verticalDpi="0" r:id="rId1"/>
  <rowBreaks count="3" manualBreakCount="3">
    <brk id="27" max="16383" man="1"/>
    <brk id="47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view="pageBreakPreview" zoomScale="60" zoomScaleNormal="100" workbookViewId="0">
      <selection activeCell="I8" sqref="I8"/>
    </sheetView>
  </sheetViews>
  <sheetFormatPr defaultColWidth="9.09765625" defaultRowHeight="13" x14ac:dyDescent="0.3"/>
  <cols>
    <col min="1" max="1" width="6" style="27" customWidth="1"/>
    <col min="2" max="2" width="35.796875" style="27" customWidth="1"/>
    <col min="3" max="4" width="6.59765625" style="27" customWidth="1"/>
    <col min="5" max="5" width="8" style="27" customWidth="1"/>
    <col min="6" max="6" width="10.796875" style="27" customWidth="1"/>
    <col min="7" max="7" width="10" style="27" customWidth="1"/>
    <col min="8" max="8" width="8.09765625" style="27" customWidth="1"/>
    <col min="9" max="9" width="7.8984375" style="27" customWidth="1"/>
    <col min="10" max="10" width="6.59765625" style="27" customWidth="1"/>
    <col min="11" max="11" width="7" style="27" customWidth="1"/>
    <col min="12" max="16384" width="9.09765625" style="27"/>
  </cols>
  <sheetData>
    <row r="1" spans="1:12" ht="15.5" x14ac:dyDescent="0.35">
      <c r="B1" s="28"/>
      <c r="D1" s="2" t="s">
        <v>0</v>
      </c>
      <c r="G1" s="28"/>
    </row>
    <row r="2" spans="1:12" ht="15.5" x14ac:dyDescent="0.35">
      <c r="B2" s="28"/>
      <c r="D2" s="3" t="s">
        <v>1</v>
      </c>
      <c r="G2" s="28"/>
    </row>
    <row r="3" spans="1:12" ht="15.5" x14ac:dyDescent="0.35">
      <c r="B3" s="28"/>
      <c r="D3" s="3" t="s">
        <v>2</v>
      </c>
      <c r="G3" s="28"/>
    </row>
    <row r="4" spans="1:12" ht="15.5" x14ac:dyDescent="0.35">
      <c r="B4" s="28"/>
      <c r="D4" s="3" t="s">
        <v>3</v>
      </c>
      <c r="G4" s="28"/>
    </row>
    <row r="5" spans="1:12" ht="15.5" x14ac:dyDescent="0.35">
      <c r="B5" s="28"/>
      <c r="D5" s="3" t="s">
        <v>289</v>
      </c>
      <c r="G5" s="28"/>
    </row>
    <row r="6" spans="1:12" ht="15.5" hidden="1" x14ac:dyDescent="0.35">
      <c r="B6" s="28"/>
      <c r="D6" s="3"/>
      <c r="E6" s="3"/>
      <c r="G6" s="28"/>
    </row>
    <row r="7" spans="1:12" ht="15" x14ac:dyDescent="0.3">
      <c r="B7" s="270" t="s">
        <v>279</v>
      </c>
      <c r="C7" s="270"/>
      <c r="D7" s="270"/>
      <c r="E7" s="270"/>
      <c r="F7" s="270"/>
      <c r="G7" s="270"/>
    </row>
    <row r="8" spans="1:12" ht="15.5" x14ac:dyDescent="0.35">
      <c r="B8" s="271" t="s">
        <v>271</v>
      </c>
      <c r="C8" s="271"/>
      <c r="D8" s="271"/>
      <c r="E8" s="271"/>
      <c r="F8" s="271"/>
      <c r="G8" s="271"/>
    </row>
    <row r="9" spans="1:12" ht="15.5" x14ac:dyDescent="0.35">
      <c r="B9" s="272" t="s">
        <v>115</v>
      </c>
      <c r="C9" s="272"/>
      <c r="D9" s="272"/>
      <c r="E9" s="272"/>
      <c r="F9" s="272"/>
      <c r="G9" s="272"/>
    </row>
    <row r="10" spans="1:12" x14ac:dyDescent="0.3">
      <c r="B10" s="273" t="s">
        <v>276</v>
      </c>
      <c r="C10" s="273"/>
      <c r="D10" s="273"/>
      <c r="E10" s="273"/>
      <c r="F10" s="273"/>
      <c r="G10" s="273"/>
    </row>
    <row r="11" spans="1:12" ht="15.5" x14ac:dyDescent="0.35">
      <c r="A11" s="54" t="s">
        <v>116</v>
      </c>
      <c r="C11" s="29"/>
      <c r="D11" s="30"/>
      <c r="E11" s="30"/>
      <c r="F11" s="188"/>
      <c r="G11" s="188"/>
      <c r="H11" s="188"/>
      <c r="I11" s="153">
        <f>3.5385/100</f>
        <v>3.5385E-2</v>
      </c>
      <c r="J11" s="153">
        <v>2.9910000000000001</v>
      </c>
      <c r="K11" s="153">
        <v>2.7650000000000001</v>
      </c>
    </row>
    <row r="12" spans="1:12" ht="12.75" customHeight="1" x14ac:dyDescent="0.3">
      <c r="A12" s="307"/>
      <c r="B12" s="280" t="s">
        <v>117</v>
      </c>
      <c r="C12" s="283" t="s">
        <v>118</v>
      </c>
      <c r="D12" s="308" t="s">
        <v>119</v>
      </c>
      <c r="E12" s="308" t="s">
        <v>120</v>
      </c>
      <c r="F12" s="308" t="s">
        <v>121</v>
      </c>
      <c r="G12" s="267" t="s">
        <v>148</v>
      </c>
      <c r="H12" s="267" t="s">
        <v>149</v>
      </c>
      <c r="I12" s="267" t="s">
        <v>272</v>
      </c>
      <c r="J12" s="267" t="s">
        <v>273</v>
      </c>
      <c r="K12" s="267" t="s">
        <v>274</v>
      </c>
      <c r="L12" s="267" t="s">
        <v>275</v>
      </c>
    </row>
    <row r="13" spans="1:12" ht="16.75" customHeight="1" x14ac:dyDescent="0.3">
      <c r="A13" s="307"/>
      <c r="B13" s="281"/>
      <c r="C13" s="284"/>
      <c r="D13" s="309"/>
      <c r="E13" s="309"/>
      <c r="F13" s="309"/>
      <c r="G13" s="268"/>
      <c r="H13" s="268"/>
      <c r="I13" s="268"/>
      <c r="J13" s="268"/>
      <c r="K13" s="268"/>
      <c r="L13" s="268"/>
    </row>
    <row r="14" spans="1:12" ht="22.75" customHeight="1" x14ac:dyDescent="0.3">
      <c r="A14" s="307"/>
      <c r="B14" s="282"/>
      <c r="C14" s="285"/>
      <c r="D14" s="310"/>
      <c r="E14" s="310"/>
      <c r="F14" s="310"/>
      <c r="G14" s="269"/>
      <c r="H14" s="269"/>
      <c r="I14" s="269"/>
      <c r="J14" s="269"/>
      <c r="K14" s="269"/>
      <c r="L14" s="269"/>
    </row>
    <row r="15" spans="1:12" ht="15.5" x14ac:dyDescent="0.35">
      <c r="A15" s="185">
        <v>1</v>
      </c>
      <c r="B15" s="31" t="s">
        <v>122</v>
      </c>
      <c r="C15" s="32" t="s">
        <v>123</v>
      </c>
      <c r="D15" s="33">
        <v>1</v>
      </c>
      <c r="E15" s="63">
        <v>44.64</v>
      </c>
      <c r="F15" s="63">
        <f t="shared" ref="F15:F22" si="0">D15*E15</f>
        <v>44.64</v>
      </c>
      <c r="G15" s="274"/>
      <c r="H15" s="274"/>
      <c r="I15" s="274"/>
      <c r="J15" s="274"/>
      <c r="K15" s="274"/>
      <c r="L15" s="274"/>
    </row>
    <row r="16" spans="1:12" ht="15.5" x14ac:dyDescent="0.35">
      <c r="A16" s="185">
        <v>2</v>
      </c>
      <c r="B16" s="31" t="s">
        <v>124</v>
      </c>
      <c r="C16" s="32" t="s">
        <v>125</v>
      </c>
      <c r="D16" s="33">
        <v>1</v>
      </c>
      <c r="E16" s="63">
        <v>4.0999999999999996</v>
      </c>
      <c r="F16" s="63">
        <f t="shared" si="0"/>
        <v>4.0999999999999996</v>
      </c>
      <c r="G16" s="275"/>
      <c r="H16" s="275"/>
      <c r="I16" s="275"/>
      <c r="J16" s="275"/>
      <c r="K16" s="275"/>
      <c r="L16" s="275"/>
    </row>
    <row r="17" spans="1:12" ht="15.5" x14ac:dyDescent="0.35">
      <c r="A17" s="185">
        <v>3</v>
      </c>
      <c r="B17" s="31" t="s">
        <v>126</v>
      </c>
      <c r="C17" s="32" t="s">
        <v>125</v>
      </c>
      <c r="D17" s="33">
        <v>1</v>
      </c>
      <c r="E17" s="63">
        <v>4.37</v>
      </c>
      <c r="F17" s="63">
        <f t="shared" si="0"/>
        <v>4.37</v>
      </c>
      <c r="G17" s="275"/>
      <c r="H17" s="275"/>
      <c r="I17" s="275"/>
      <c r="J17" s="275"/>
      <c r="K17" s="275"/>
      <c r="L17" s="275"/>
    </row>
    <row r="18" spans="1:12" ht="15.5" x14ac:dyDescent="0.35">
      <c r="A18" s="185">
        <v>4</v>
      </c>
      <c r="B18" s="31" t="s">
        <v>127</v>
      </c>
      <c r="C18" s="32" t="s">
        <v>125</v>
      </c>
      <c r="D18" s="33">
        <v>1</v>
      </c>
      <c r="E18" s="63">
        <v>10.56</v>
      </c>
      <c r="F18" s="63">
        <f t="shared" si="0"/>
        <v>10.56</v>
      </c>
      <c r="G18" s="275"/>
      <c r="H18" s="275"/>
      <c r="I18" s="275"/>
      <c r="J18" s="275"/>
      <c r="K18" s="275"/>
      <c r="L18" s="275"/>
    </row>
    <row r="19" spans="1:12" ht="18" customHeight="1" x14ac:dyDescent="0.35">
      <c r="A19" s="185">
        <v>5</v>
      </c>
      <c r="B19" s="31" t="s">
        <v>128</v>
      </c>
      <c r="C19" s="32" t="s">
        <v>129</v>
      </c>
      <c r="D19" s="33">
        <v>7</v>
      </c>
      <c r="E19" s="63">
        <f>'№3 ин'!G89</f>
        <v>13.47</v>
      </c>
      <c r="F19" s="63">
        <f t="shared" si="0"/>
        <v>94.29</v>
      </c>
      <c r="G19" s="275"/>
      <c r="H19" s="275"/>
      <c r="I19" s="275"/>
      <c r="J19" s="275"/>
      <c r="K19" s="275"/>
      <c r="L19" s="275"/>
    </row>
    <row r="20" spans="1:12" ht="15.5" x14ac:dyDescent="0.35">
      <c r="A20" s="185">
        <v>6</v>
      </c>
      <c r="B20" s="31" t="s">
        <v>130</v>
      </c>
      <c r="C20" s="32" t="s">
        <v>129</v>
      </c>
      <c r="D20" s="33">
        <v>7</v>
      </c>
      <c r="E20" s="63">
        <f>'№3 ин'!G94</f>
        <v>5.12</v>
      </c>
      <c r="F20" s="63">
        <f t="shared" si="0"/>
        <v>35.840000000000003</v>
      </c>
      <c r="G20" s="275"/>
      <c r="H20" s="275"/>
      <c r="I20" s="275"/>
      <c r="J20" s="275"/>
      <c r="K20" s="275"/>
      <c r="L20" s="275"/>
    </row>
    <row r="21" spans="1:12" ht="15.5" x14ac:dyDescent="0.35">
      <c r="A21" s="185">
        <v>7</v>
      </c>
      <c r="B21" s="31" t="s">
        <v>131</v>
      </c>
      <c r="C21" s="32" t="s">
        <v>129</v>
      </c>
      <c r="D21" s="33">
        <v>7</v>
      </c>
      <c r="E21" s="63">
        <f>'№3 ин'!G114</f>
        <v>19.54</v>
      </c>
      <c r="F21" s="63">
        <f t="shared" si="0"/>
        <v>136.78</v>
      </c>
      <c r="G21" s="275"/>
      <c r="H21" s="275"/>
      <c r="I21" s="275"/>
      <c r="J21" s="275"/>
      <c r="K21" s="275"/>
      <c r="L21" s="275"/>
    </row>
    <row r="22" spans="1:12" ht="15.5" x14ac:dyDescent="0.35">
      <c r="A22" s="185">
        <v>8</v>
      </c>
      <c r="B22" s="31" t="s">
        <v>132</v>
      </c>
      <c r="C22" s="32" t="s">
        <v>129</v>
      </c>
      <c r="D22" s="33">
        <v>7</v>
      </c>
      <c r="E22" s="63">
        <f>'№3 ин'!G101</f>
        <v>9.82</v>
      </c>
      <c r="F22" s="63">
        <f t="shared" si="0"/>
        <v>68.740000000000009</v>
      </c>
      <c r="G22" s="275"/>
      <c r="H22" s="275"/>
      <c r="I22" s="275"/>
      <c r="J22" s="275"/>
      <c r="K22" s="275"/>
      <c r="L22" s="275"/>
    </row>
    <row r="23" spans="1:12" ht="15.5" x14ac:dyDescent="0.35">
      <c r="A23" s="185"/>
      <c r="B23" s="190" t="s">
        <v>133</v>
      </c>
      <c r="C23" s="300">
        <f>SUM(F15:F22)</f>
        <v>399.32000000000005</v>
      </c>
      <c r="D23" s="301"/>
      <c r="E23" s="301"/>
      <c r="F23" s="302"/>
      <c r="G23" s="191"/>
      <c r="H23" s="148"/>
      <c r="I23" s="192"/>
      <c r="J23" s="193"/>
      <c r="K23" s="193"/>
      <c r="L23" s="194"/>
    </row>
    <row r="24" spans="1:12" ht="46.5" x14ac:dyDescent="0.3">
      <c r="A24" s="185">
        <v>1</v>
      </c>
      <c r="B24" s="35" t="s">
        <v>134</v>
      </c>
      <c r="C24" s="36" t="s">
        <v>135</v>
      </c>
      <c r="D24" s="34">
        <v>12</v>
      </c>
      <c r="E24" s="55">
        <f>'№3 ин'!G13</f>
        <v>106.3</v>
      </c>
      <c r="F24" s="55">
        <f>D24*E24</f>
        <v>1275.5999999999999</v>
      </c>
      <c r="G24" s="56">
        <f>F24+$C$23</f>
        <v>1674.92</v>
      </c>
      <c r="H24" s="57">
        <f>G24/D24</f>
        <v>139.57666666666668</v>
      </c>
      <c r="I24" s="195">
        <f>H24/$I$11</f>
        <v>3944.5150958504078</v>
      </c>
      <c r="J24" s="196">
        <f>H24/$J$11</f>
        <v>46.665552212192132</v>
      </c>
      <c r="K24" s="196">
        <f>H24/$K$11</f>
        <v>50.479807112718511</v>
      </c>
      <c r="L24" s="197">
        <f>G24/$K$11</f>
        <v>605.75768535262205</v>
      </c>
    </row>
    <row r="25" spans="1:12" ht="46.5" x14ac:dyDescent="0.3">
      <c r="A25" s="185">
        <v>2</v>
      </c>
      <c r="B25" s="35" t="s">
        <v>136</v>
      </c>
      <c r="C25" s="36" t="s">
        <v>135</v>
      </c>
      <c r="D25" s="34">
        <v>12</v>
      </c>
      <c r="E25" s="55">
        <f>'№3 ин'!G14</f>
        <v>87.2</v>
      </c>
      <c r="F25" s="55">
        <f>D25*E25</f>
        <v>1046.4000000000001</v>
      </c>
      <c r="G25" s="56">
        <f>F25+$C$23</f>
        <v>1445.7200000000003</v>
      </c>
      <c r="H25" s="57">
        <f>G25/D25</f>
        <v>120.47666666666669</v>
      </c>
      <c r="I25" s="195">
        <f>H25/$I$11</f>
        <v>3404.7383542932512</v>
      </c>
      <c r="J25" s="196">
        <f>H25/$J$11</f>
        <v>40.279728073108217</v>
      </c>
      <c r="K25" s="196">
        <f>H25/$K$11</f>
        <v>43.572031344183252</v>
      </c>
      <c r="L25" s="197">
        <f>G25/$K$11</f>
        <v>522.86437613019893</v>
      </c>
    </row>
    <row r="26" spans="1:12" ht="46.5" x14ac:dyDescent="0.3">
      <c r="A26" s="185">
        <v>3</v>
      </c>
      <c r="B26" s="35" t="s">
        <v>137</v>
      </c>
      <c r="C26" s="36" t="s">
        <v>135</v>
      </c>
      <c r="D26" s="34">
        <v>12</v>
      </c>
      <c r="E26" s="55">
        <f>'№3 ин'!G15</f>
        <v>80.319999999999993</v>
      </c>
      <c r="F26" s="55">
        <f>D26*E26</f>
        <v>963.83999999999992</v>
      </c>
      <c r="G26" s="56">
        <f>F26+$C$23</f>
        <v>1363.1599999999999</v>
      </c>
      <c r="H26" s="57">
        <f>G26/D26</f>
        <v>113.59666666666665</v>
      </c>
      <c r="I26" s="195">
        <f>H26/$I$11</f>
        <v>3210.3056850831326</v>
      </c>
      <c r="J26" s="196">
        <f>H26/$J$11</f>
        <v>37.979494037668552</v>
      </c>
      <c r="K26" s="196">
        <f>H26/$K$11</f>
        <v>41.083785412899331</v>
      </c>
      <c r="L26" s="197">
        <f>G26/$K$11</f>
        <v>493.00542495479198</v>
      </c>
    </row>
    <row r="27" spans="1:12" ht="31" x14ac:dyDescent="0.3">
      <c r="A27" s="185">
        <v>4</v>
      </c>
      <c r="B27" s="35" t="s">
        <v>138</v>
      </c>
      <c r="C27" s="36" t="s">
        <v>135</v>
      </c>
      <c r="D27" s="34">
        <v>12</v>
      </c>
      <c r="E27" s="55">
        <f>'№3 ин'!G16</f>
        <v>88.58</v>
      </c>
      <c r="F27" s="55">
        <f>D27*E27</f>
        <v>1062.96</v>
      </c>
      <c r="G27" s="56">
        <f>F27+$C$23</f>
        <v>1462.2800000000002</v>
      </c>
      <c r="H27" s="57">
        <f>G27/D27</f>
        <v>121.85666666666668</v>
      </c>
      <c r="I27" s="195">
        <f>H27/$I$11</f>
        <v>3443.7379303848152</v>
      </c>
      <c r="J27" s="196">
        <f>H27/$J$11</f>
        <v>40.741112225565587</v>
      </c>
      <c r="K27" s="196">
        <f>H27/$K$11</f>
        <v>44.071127185051239</v>
      </c>
      <c r="L27" s="197">
        <f>G27/$K$11</f>
        <v>528.85352622061487</v>
      </c>
    </row>
    <row r="28" spans="1:12" ht="31" x14ac:dyDescent="0.3">
      <c r="A28" s="185">
        <v>5</v>
      </c>
      <c r="B28" s="35" t="s">
        <v>139</v>
      </c>
      <c r="C28" s="36" t="s">
        <v>135</v>
      </c>
      <c r="D28" s="34">
        <v>12</v>
      </c>
      <c r="E28" s="55">
        <f>'№3 ин'!G17</f>
        <v>83.429999999999993</v>
      </c>
      <c r="F28" s="55">
        <f>D28*E28</f>
        <v>1001.1599999999999</v>
      </c>
      <c r="G28" s="56">
        <f>F28+$C$23</f>
        <v>1400.48</v>
      </c>
      <c r="H28" s="57">
        <f>G28/D28</f>
        <v>116.70666666666666</v>
      </c>
      <c r="I28" s="195">
        <f>H28/$I$11</f>
        <v>3298.1960341010786</v>
      </c>
      <c r="J28" s="196">
        <f>H28/$J$11</f>
        <v>39.01928006240945</v>
      </c>
      <c r="K28" s="196">
        <f>H28/$K$11</f>
        <v>42.20855937311633</v>
      </c>
      <c r="L28" s="197">
        <f>G28/$K$11</f>
        <v>506.50271247739602</v>
      </c>
    </row>
    <row r="29" spans="1:12" ht="15.5" x14ac:dyDescent="0.3">
      <c r="A29" s="198"/>
      <c r="B29" s="199"/>
      <c r="C29" s="200"/>
      <c r="D29" s="201"/>
      <c r="E29" s="202"/>
      <c r="F29" s="202"/>
      <c r="G29" s="203"/>
      <c r="H29" s="204"/>
      <c r="I29" s="205"/>
      <c r="J29" s="206"/>
      <c r="K29" s="206"/>
    </row>
    <row r="30" spans="1:12" ht="28.5" customHeight="1" x14ac:dyDescent="0.3">
      <c r="A30" s="256" t="s">
        <v>150</v>
      </c>
      <c r="B30" s="256"/>
      <c r="C30" s="256"/>
      <c r="D30" s="257"/>
      <c r="E30" s="257"/>
      <c r="F30" s="258"/>
      <c r="G30" s="122"/>
    </row>
    <row r="31" spans="1:12" ht="12.75" customHeight="1" x14ac:dyDescent="0.3">
      <c r="A31" s="296"/>
      <c r="B31" s="283" t="s">
        <v>117</v>
      </c>
      <c r="C31" s="283" t="s">
        <v>118</v>
      </c>
      <c r="D31" s="308" t="s">
        <v>119</v>
      </c>
      <c r="E31" s="308" t="s">
        <v>120</v>
      </c>
      <c r="F31" s="308" t="s">
        <v>121</v>
      </c>
      <c r="G31" s="267" t="s">
        <v>148</v>
      </c>
      <c r="H31" s="267" t="s">
        <v>149</v>
      </c>
      <c r="I31" s="267" t="s">
        <v>272</v>
      </c>
      <c r="J31" s="267" t="s">
        <v>273</v>
      </c>
      <c r="K31" s="267" t="s">
        <v>274</v>
      </c>
      <c r="L31" s="267" t="s">
        <v>275</v>
      </c>
    </row>
    <row r="32" spans="1:12" ht="25.25" customHeight="1" x14ac:dyDescent="0.3">
      <c r="A32" s="296"/>
      <c r="B32" s="284"/>
      <c r="C32" s="284"/>
      <c r="D32" s="309"/>
      <c r="E32" s="309"/>
      <c r="F32" s="309"/>
      <c r="G32" s="268"/>
      <c r="H32" s="268"/>
      <c r="I32" s="268"/>
      <c r="J32" s="268"/>
      <c r="K32" s="268"/>
      <c r="L32" s="268"/>
    </row>
    <row r="33" spans="1:12" ht="16.25" customHeight="1" x14ac:dyDescent="0.3">
      <c r="A33" s="296"/>
      <c r="B33" s="285"/>
      <c r="C33" s="285"/>
      <c r="D33" s="310"/>
      <c r="E33" s="310"/>
      <c r="F33" s="310"/>
      <c r="G33" s="269"/>
      <c r="H33" s="269"/>
      <c r="I33" s="269"/>
      <c r="J33" s="269"/>
      <c r="K33" s="269"/>
      <c r="L33" s="269"/>
    </row>
    <row r="34" spans="1:12" ht="15.5" x14ac:dyDescent="0.3">
      <c r="A34" s="185">
        <v>1</v>
      </c>
      <c r="B34" s="31" t="s">
        <v>122</v>
      </c>
      <c r="C34" s="42" t="s">
        <v>123</v>
      </c>
      <c r="D34" s="33">
        <v>1</v>
      </c>
      <c r="E34" s="55">
        <f>E15</f>
        <v>44.64</v>
      </c>
      <c r="F34" s="55">
        <f t="shared" ref="F34:F41" si="1">D34*E34</f>
        <v>44.64</v>
      </c>
      <c r="G34" s="274"/>
      <c r="H34" s="274"/>
      <c r="I34" s="274"/>
      <c r="J34" s="274"/>
      <c r="K34" s="274"/>
      <c r="L34" s="274"/>
    </row>
    <row r="35" spans="1:12" ht="15.5" x14ac:dyDescent="0.3">
      <c r="A35" s="185">
        <v>2</v>
      </c>
      <c r="B35" s="31" t="s">
        <v>124</v>
      </c>
      <c r="C35" s="42" t="s">
        <v>125</v>
      </c>
      <c r="D35" s="33">
        <v>1</v>
      </c>
      <c r="E35" s="55">
        <f t="shared" ref="E35:E39" si="2">E16</f>
        <v>4.0999999999999996</v>
      </c>
      <c r="F35" s="55">
        <f t="shared" si="1"/>
        <v>4.0999999999999996</v>
      </c>
      <c r="G35" s="275"/>
      <c r="H35" s="275"/>
      <c r="I35" s="275"/>
      <c r="J35" s="275"/>
      <c r="K35" s="275"/>
      <c r="L35" s="275"/>
    </row>
    <row r="36" spans="1:12" ht="15.5" x14ac:dyDescent="0.3">
      <c r="A36" s="185">
        <v>3</v>
      </c>
      <c r="B36" s="31" t="s">
        <v>126</v>
      </c>
      <c r="C36" s="42" t="s">
        <v>125</v>
      </c>
      <c r="D36" s="33">
        <v>1</v>
      </c>
      <c r="E36" s="55">
        <f t="shared" si="2"/>
        <v>4.37</v>
      </c>
      <c r="F36" s="55">
        <f t="shared" si="1"/>
        <v>4.37</v>
      </c>
      <c r="G36" s="275"/>
      <c r="H36" s="275"/>
      <c r="I36" s="275"/>
      <c r="J36" s="275"/>
      <c r="K36" s="275"/>
      <c r="L36" s="275"/>
    </row>
    <row r="37" spans="1:12" ht="15.5" x14ac:dyDescent="0.3">
      <c r="A37" s="185">
        <v>4</v>
      </c>
      <c r="B37" s="31" t="s">
        <v>127</v>
      </c>
      <c r="C37" s="42" t="s">
        <v>125</v>
      </c>
      <c r="D37" s="33">
        <v>1</v>
      </c>
      <c r="E37" s="55">
        <f t="shared" si="2"/>
        <v>10.56</v>
      </c>
      <c r="F37" s="55">
        <f t="shared" si="1"/>
        <v>10.56</v>
      </c>
      <c r="G37" s="275"/>
      <c r="H37" s="275"/>
      <c r="I37" s="275"/>
      <c r="J37" s="275"/>
      <c r="K37" s="275"/>
      <c r="L37" s="275"/>
    </row>
    <row r="38" spans="1:12" ht="18.649999999999999" customHeight="1" x14ac:dyDescent="0.3">
      <c r="A38" s="185">
        <v>5</v>
      </c>
      <c r="B38" s="31" t="s">
        <v>128</v>
      </c>
      <c r="C38" s="42" t="s">
        <v>129</v>
      </c>
      <c r="D38" s="33">
        <v>7</v>
      </c>
      <c r="E38" s="55">
        <f t="shared" si="2"/>
        <v>13.47</v>
      </c>
      <c r="F38" s="55">
        <f t="shared" si="1"/>
        <v>94.29</v>
      </c>
      <c r="G38" s="275"/>
      <c r="H38" s="275"/>
      <c r="I38" s="275"/>
      <c r="J38" s="275"/>
      <c r="K38" s="275"/>
      <c r="L38" s="275"/>
    </row>
    <row r="39" spans="1:12" ht="15.5" x14ac:dyDescent="0.3">
      <c r="A39" s="185">
        <v>6</v>
      </c>
      <c r="B39" s="31" t="s">
        <v>130</v>
      </c>
      <c r="C39" s="42" t="s">
        <v>129</v>
      </c>
      <c r="D39" s="33">
        <v>7</v>
      </c>
      <c r="E39" s="55">
        <f t="shared" si="2"/>
        <v>5.12</v>
      </c>
      <c r="F39" s="55">
        <f t="shared" si="1"/>
        <v>35.840000000000003</v>
      </c>
      <c r="G39" s="275"/>
      <c r="H39" s="275"/>
      <c r="I39" s="275"/>
      <c r="J39" s="275"/>
      <c r="K39" s="275"/>
      <c r="L39" s="275"/>
    </row>
    <row r="40" spans="1:12" ht="48.65" customHeight="1" x14ac:dyDescent="0.3">
      <c r="A40" s="185">
        <v>7</v>
      </c>
      <c r="B40" s="207" t="s">
        <v>140</v>
      </c>
      <c r="C40" s="208" t="s">
        <v>141</v>
      </c>
      <c r="D40" s="209">
        <v>7</v>
      </c>
      <c r="E40" s="210">
        <f>'№3 ин'!E134</f>
        <v>1.81</v>
      </c>
      <c r="F40" s="210">
        <f t="shared" si="1"/>
        <v>12.67</v>
      </c>
      <c r="G40" s="275"/>
      <c r="H40" s="275"/>
      <c r="I40" s="275"/>
      <c r="J40" s="275"/>
      <c r="K40" s="275"/>
      <c r="L40" s="275"/>
    </row>
    <row r="41" spans="1:12" ht="33" customHeight="1" x14ac:dyDescent="0.3">
      <c r="A41" s="185">
        <v>8</v>
      </c>
      <c r="B41" s="31" t="s">
        <v>152</v>
      </c>
      <c r="C41" s="42" t="s">
        <v>129</v>
      </c>
      <c r="D41" s="33">
        <v>7</v>
      </c>
      <c r="E41" s="55">
        <f>'№3 ин'!G99</f>
        <v>10.47</v>
      </c>
      <c r="F41" s="55">
        <f t="shared" si="1"/>
        <v>73.290000000000006</v>
      </c>
      <c r="G41" s="276"/>
      <c r="H41" s="276"/>
      <c r="I41" s="276"/>
      <c r="J41" s="276"/>
      <c r="K41" s="276"/>
      <c r="L41" s="276"/>
    </row>
    <row r="42" spans="1:12" ht="18" customHeight="1" x14ac:dyDescent="0.35">
      <c r="A42" s="185"/>
      <c r="B42" s="190" t="s">
        <v>133</v>
      </c>
      <c r="C42" s="42"/>
      <c r="D42" s="33"/>
      <c r="E42" s="33"/>
      <c r="F42" s="60">
        <f>SUM(F34:F41)</f>
        <v>279.76</v>
      </c>
      <c r="G42" s="186"/>
      <c r="H42" s="186"/>
      <c r="I42" s="186"/>
      <c r="J42" s="186"/>
      <c r="K42" s="186"/>
      <c r="L42" s="211"/>
    </row>
    <row r="43" spans="1:12" ht="32" customHeight="1" x14ac:dyDescent="0.3">
      <c r="A43" s="185">
        <v>1</v>
      </c>
      <c r="B43" s="35" t="s">
        <v>134</v>
      </c>
      <c r="C43" s="36" t="s">
        <v>135</v>
      </c>
      <c r="D43" s="34">
        <v>12</v>
      </c>
      <c r="E43" s="55">
        <f>E24</f>
        <v>106.3</v>
      </c>
      <c r="F43" s="55">
        <f>D43*E43</f>
        <v>1275.5999999999999</v>
      </c>
      <c r="G43" s="56">
        <f>F43+$F$42</f>
        <v>1555.36</v>
      </c>
      <c r="H43" s="57">
        <f>G43/D43</f>
        <v>129.61333333333332</v>
      </c>
      <c r="I43" s="195">
        <f>H43/$I$11</f>
        <v>3662.9456926192825</v>
      </c>
      <c r="J43" s="196">
        <f>H43/$J$11</f>
        <v>43.334447787807861</v>
      </c>
      <c r="K43" s="196">
        <f>H43/$K$11</f>
        <v>46.876431585292337</v>
      </c>
      <c r="L43" s="197">
        <f>G43/$K$11</f>
        <v>562.51717902350811</v>
      </c>
    </row>
    <row r="44" spans="1:12" ht="32" customHeight="1" x14ac:dyDescent="0.3">
      <c r="A44" s="185">
        <v>2</v>
      </c>
      <c r="B44" s="35" t="s">
        <v>136</v>
      </c>
      <c r="C44" s="36" t="s">
        <v>135</v>
      </c>
      <c r="D44" s="34">
        <v>12</v>
      </c>
      <c r="E44" s="55">
        <f t="shared" ref="E44:E47" si="3">E25</f>
        <v>87.2</v>
      </c>
      <c r="F44" s="55">
        <f>D44*E44</f>
        <v>1046.4000000000001</v>
      </c>
      <c r="G44" s="56">
        <f>F44+$F$42</f>
        <v>1326.16</v>
      </c>
      <c r="H44" s="57">
        <f>G44/D44</f>
        <v>110.51333333333334</v>
      </c>
      <c r="I44" s="195">
        <f>H44/$I$11</f>
        <v>3123.1689510621263</v>
      </c>
      <c r="J44" s="196">
        <f>H44/$J$11</f>
        <v>36.948623648723952</v>
      </c>
      <c r="K44" s="196">
        <f>H44/$K$11</f>
        <v>39.968655816757078</v>
      </c>
      <c r="L44" s="197">
        <f>G44/$K$11</f>
        <v>479.62386980108499</v>
      </c>
    </row>
    <row r="45" spans="1:12" ht="32" customHeight="1" x14ac:dyDescent="0.3">
      <c r="A45" s="185">
        <v>3</v>
      </c>
      <c r="B45" s="35" t="s">
        <v>137</v>
      </c>
      <c r="C45" s="36" t="s">
        <v>135</v>
      </c>
      <c r="D45" s="34">
        <v>12</v>
      </c>
      <c r="E45" s="55">
        <f t="shared" si="3"/>
        <v>80.319999999999993</v>
      </c>
      <c r="F45" s="55">
        <f>D45*E45</f>
        <v>963.83999999999992</v>
      </c>
      <c r="G45" s="56">
        <f>F45+$F$42</f>
        <v>1243.5999999999999</v>
      </c>
      <c r="H45" s="57">
        <f>G45/D45</f>
        <v>103.63333333333333</v>
      </c>
      <c r="I45" s="195">
        <f>H45/$I$11</f>
        <v>2928.7362818520087</v>
      </c>
      <c r="J45" s="196">
        <f>H45/$J$11</f>
        <v>34.648389613284294</v>
      </c>
      <c r="K45" s="196">
        <f>H45/$K$11</f>
        <v>37.480409885473172</v>
      </c>
      <c r="L45" s="197">
        <f>G45/$K$11</f>
        <v>449.76491862567809</v>
      </c>
    </row>
    <row r="46" spans="1:12" ht="32" customHeight="1" x14ac:dyDescent="0.3">
      <c r="A46" s="185">
        <v>4</v>
      </c>
      <c r="B46" s="35" t="s">
        <v>138</v>
      </c>
      <c r="C46" s="36" t="s">
        <v>135</v>
      </c>
      <c r="D46" s="34">
        <v>12</v>
      </c>
      <c r="E46" s="55">
        <f t="shared" si="3"/>
        <v>88.58</v>
      </c>
      <c r="F46" s="55">
        <f>D46*E46</f>
        <v>1062.96</v>
      </c>
      <c r="G46" s="56">
        <f>F46+$F$42</f>
        <v>1342.72</v>
      </c>
      <c r="H46" s="57">
        <f>G46/D46</f>
        <v>111.89333333333333</v>
      </c>
      <c r="I46" s="195">
        <f>H46/$I$11</f>
        <v>3162.1685271536903</v>
      </c>
      <c r="J46" s="196">
        <f>H46/$J$11</f>
        <v>37.410007801181322</v>
      </c>
      <c r="K46" s="196">
        <f>H46/$K$11</f>
        <v>40.467751657625072</v>
      </c>
      <c r="L46" s="197">
        <f>G46/$K$11</f>
        <v>485.61301989150087</v>
      </c>
    </row>
    <row r="47" spans="1:12" ht="32" customHeight="1" x14ac:dyDescent="0.3">
      <c r="A47" s="185">
        <v>5</v>
      </c>
      <c r="B47" s="35" t="s">
        <v>139</v>
      </c>
      <c r="C47" s="36" t="s">
        <v>135</v>
      </c>
      <c r="D47" s="34">
        <v>12</v>
      </c>
      <c r="E47" s="55">
        <f t="shared" si="3"/>
        <v>83.429999999999993</v>
      </c>
      <c r="F47" s="55">
        <f>D47*E47</f>
        <v>1001.1599999999999</v>
      </c>
      <c r="G47" s="56">
        <f>F47+$F$42</f>
        <v>1280.9199999999998</v>
      </c>
      <c r="H47" s="57">
        <f>G47/D47</f>
        <v>106.74333333333333</v>
      </c>
      <c r="I47" s="195">
        <f>H47/$I$11</f>
        <v>3016.6266308699542</v>
      </c>
      <c r="J47" s="196">
        <f>H47/$J$11</f>
        <v>35.688175638025186</v>
      </c>
      <c r="K47" s="196">
        <f>H47/$K$11</f>
        <v>38.605183845690171</v>
      </c>
      <c r="L47" s="197">
        <f>G47/$K$11</f>
        <v>463.26220614828202</v>
      </c>
    </row>
    <row r="48" spans="1:12" ht="13.25" customHeight="1" x14ac:dyDescent="0.3">
      <c r="A48" s="212"/>
      <c r="B48" s="199"/>
      <c r="C48" s="200"/>
      <c r="D48" s="201"/>
      <c r="E48" s="202"/>
      <c r="F48" s="202"/>
      <c r="G48" s="203"/>
      <c r="H48" s="204"/>
      <c r="I48" s="205"/>
      <c r="J48" s="206"/>
      <c r="K48" s="206"/>
    </row>
    <row r="49" spans="1:12" ht="41.5" customHeight="1" x14ac:dyDescent="0.4">
      <c r="A49" s="213"/>
      <c r="B49" s="214" t="s">
        <v>142</v>
      </c>
      <c r="C49" s="215"/>
      <c r="D49" s="47"/>
      <c r="E49" s="47"/>
      <c r="F49" s="47"/>
      <c r="G49" s="28"/>
    </row>
    <row r="50" spans="1:12" ht="30" customHeight="1" x14ac:dyDescent="0.3">
      <c r="A50" s="298"/>
      <c r="B50" s="297" t="s">
        <v>117</v>
      </c>
      <c r="C50" s="297" t="s">
        <v>118</v>
      </c>
      <c r="D50" s="295" t="s">
        <v>119</v>
      </c>
      <c r="E50" s="295" t="s">
        <v>120</v>
      </c>
      <c r="F50" s="295" t="s">
        <v>121</v>
      </c>
      <c r="G50" s="267" t="s">
        <v>148</v>
      </c>
      <c r="H50" s="267" t="s">
        <v>149</v>
      </c>
      <c r="I50" s="267" t="s">
        <v>272</v>
      </c>
      <c r="J50" s="267" t="s">
        <v>273</v>
      </c>
      <c r="K50" s="267" t="s">
        <v>274</v>
      </c>
      <c r="L50" s="267" t="s">
        <v>275</v>
      </c>
    </row>
    <row r="51" spans="1:12" ht="12.75" customHeight="1" x14ac:dyDescent="0.3">
      <c r="A51" s="298"/>
      <c r="B51" s="297"/>
      <c r="C51" s="297"/>
      <c r="D51" s="295"/>
      <c r="E51" s="295"/>
      <c r="F51" s="295"/>
      <c r="G51" s="268"/>
      <c r="H51" s="268"/>
      <c r="I51" s="268"/>
      <c r="J51" s="268"/>
      <c r="K51" s="268"/>
      <c r="L51" s="268"/>
    </row>
    <row r="52" spans="1:12" ht="12.75" customHeight="1" x14ac:dyDescent="0.3">
      <c r="A52" s="298"/>
      <c r="B52" s="297"/>
      <c r="C52" s="297"/>
      <c r="D52" s="295"/>
      <c r="E52" s="295"/>
      <c r="F52" s="295"/>
      <c r="G52" s="269"/>
      <c r="H52" s="269"/>
      <c r="I52" s="269"/>
      <c r="J52" s="269"/>
      <c r="K52" s="269"/>
      <c r="L52" s="269"/>
    </row>
    <row r="53" spans="1:12" ht="15.5" x14ac:dyDescent="0.3">
      <c r="A53" s="185">
        <v>1</v>
      </c>
      <c r="B53" s="31" t="s">
        <v>122</v>
      </c>
      <c r="C53" s="42" t="s">
        <v>123</v>
      </c>
      <c r="D53" s="33">
        <v>1</v>
      </c>
      <c r="E53" s="55">
        <f>E15</f>
        <v>44.64</v>
      </c>
      <c r="F53" s="55">
        <f t="shared" ref="F53:F60" si="4">D53*E53</f>
        <v>44.64</v>
      </c>
      <c r="G53" s="274"/>
      <c r="H53" s="274"/>
      <c r="I53" s="274"/>
      <c r="J53" s="274"/>
      <c r="K53" s="274"/>
      <c r="L53" s="274"/>
    </row>
    <row r="54" spans="1:12" ht="15.5" x14ac:dyDescent="0.3">
      <c r="A54" s="185">
        <v>2</v>
      </c>
      <c r="B54" s="31" t="s">
        <v>124</v>
      </c>
      <c r="C54" s="42" t="s">
        <v>125</v>
      </c>
      <c r="D54" s="33">
        <v>1</v>
      </c>
      <c r="E54" s="55">
        <f t="shared" ref="E54:E60" si="5">E16</f>
        <v>4.0999999999999996</v>
      </c>
      <c r="F54" s="55">
        <f t="shared" si="4"/>
        <v>4.0999999999999996</v>
      </c>
      <c r="G54" s="275"/>
      <c r="H54" s="275"/>
      <c r="I54" s="275"/>
      <c r="J54" s="275"/>
      <c r="K54" s="275"/>
      <c r="L54" s="275"/>
    </row>
    <row r="55" spans="1:12" ht="15.5" x14ac:dyDescent="0.3">
      <c r="A55" s="185">
        <v>3</v>
      </c>
      <c r="B55" s="31" t="s">
        <v>126</v>
      </c>
      <c r="C55" s="42" t="s">
        <v>125</v>
      </c>
      <c r="D55" s="33">
        <v>1</v>
      </c>
      <c r="E55" s="55">
        <f t="shared" si="5"/>
        <v>4.37</v>
      </c>
      <c r="F55" s="55">
        <f t="shared" si="4"/>
        <v>4.37</v>
      </c>
      <c r="G55" s="275"/>
      <c r="H55" s="275"/>
      <c r="I55" s="275"/>
      <c r="J55" s="275"/>
      <c r="K55" s="275"/>
      <c r="L55" s="275"/>
    </row>
    <row r="56" spans="1:12" ht="15.5" x14ac:dyDescent="0.3">
      <c r="A56" s="185">
        <v>4</v>
      </c>
      <c r="B56" s="31" t="s">
        <v>127</v>
      </c>
      <c r="C56" s="42" t="s">
        <v>125</v>
      </c>
      <c r="D56" s="33">
        <v>1</v>
      </c>
      <c r="E56" s="55">
        <f t="shared" si="5"/>
        <v>10.56</v>
      </c>
      <c r="F56" s="55">
        <f t="shared" si="4"/>
        <v>10.56</v>
      </c>
      <c r="G56" s="275"/>
      <c r="H56" s="275"/>
      <c r="I56" s="275"/>
      <c r="J56" s="275"/>
      <c r="K56" s="275"/>
      <c r="L56" s="275"/>
    </row>
    <row r="57" spans="1:12" ht="16.25" customHeight="1" x14ac:dyDescent="0.3">
      <c r="A57" s="185">
        <v>5</v>
      </c>
      <c r="B57" s="31" t="s">
        <v>128</v>
      </c>
      <c r="C57" s="42" t="s">
        <v>129</v>
      </c>
      <c r="D57" s="33">
        <v>9</v>
      </c>
      <c r="E57" s="55">
        <f t="shared" si="5"/>
        <v>13.47</v>
      </c>
      <c r="F57" s="55">
        <f t="shared" si="4"/>
        <v>121.23</v>
      </c>
      <c r="G57" s="275"/>
      <c r="H57" s="275"/>
      <c r="I57" s="275"/>
      <c r="J57" s="275"/>
      <c r="K57" s="275"/>
      <c r="L57" s="275"/>
    </row>
    <row r="58" spans="1:12" ht="15.5" x14ac:dyDescent="0.3">
      <c r="A58" s="185">
        <v>6</v>
      </c>
      <c r="B58" s="31" t="s">
        <v>130</v>
      </c>
      <c r="C58" s="42" t="s">
        <v>129</v>
      </c>
      <c r="D58" s="33">
        <v>9</v>
      </c>
      <c r="E58" s="55">
        <f t="shared" si="5"/>
        <v>5.12</v>
      </c>
      <c r="F58" s="55">
        <f t="shared" si="4"/>
        <v>46.08</v>
      </c>
      <c r="G58" s="275"/>
      <c r="H58" s="275"/>
      <c r="I58" s="275"/>
      <c r="J58" s="275"/>
      <c r="K58" s="275"/>
      <c r="L58" s="275"/>
    </row>
    <row r="59" spans="1:12" ht="15.5" x14ac:dyDescent="0.3">
      <c r="A59" s="185">
        <v>7</v>
      </c>
      <c r="B59" s="31" t="s">
        <v>131</v>
      </c>
      <c r="C59" s="42" t="s">
        <v>129</v>
      </c>
      <c r="D59" s="33">
        <v>9</v>
      </c>
      <c r="E59" s="55">
        <f t="shared" si="5"/>
        <v>19.54</v>
      </c>
      <c r="F59" s="55">
        <f t="shared" si="4"/>
        <v>175.85999999999999</v>
      </c>
      <c r="G59" s="275"/>
      <c r="H59" s="275"/>
      <c r="I59" s="275"/>
      <c r="J59" s="275"/>
      <c r="K59" s="275"/>
      <c r="L59" s="275"/>
    </row>
    <row r="60" spans="1:12" ht="15.5" x14ac:dyDescent="0.3">
      <c r="A60" s="185">
        <v>8</v>
      </c>
      <c r="B60" s="31" t="s">
        <v>132</v>
      </c>
      <c r="C60" s="42" t="s">
        <v>129</v>
      </c>
      <c r="D60" s="33">
        <v>9</v>
      </c>
      <c r="E60" s="55">
        <f t="shared" si="5"/>
        <v>9.82</v>
      </c>
      <c r="F60" s="55">
        <f t="shared" si="4"/>
        <v>88.38</v>
      </c>
      <c r="G60" s="275"/>
      <c r="H60" s="275"/>
      <c r="I60" s="275"/>
      <c r="J60" s="275"/>
      <c r="K60" s="275"/>
      <c r="L60" s="275"/>
    </row>
    <row r="61" spans="1:12" ht="17.399999999999999" customHeight="1" x14ac:dyDescent="0.35">
      <c r="A61" s="185"/>
      <c r="B61" s="190" t="s">
        <v>133</v>
      </c>
      <c r="C61" s="42"/>
      <c r="D61" s="33"/>
      <c r="E61" s="34"/>
      <c r="F61" s="60">
        <f>SUM(F53:F60)</f>
        <v>495.22</v>
      </c>
      <c r="G61" s="191"/>
      <c r="H61" s="191"/>
      <c r="I61" s="191"/>
      <c r="J61" s="191"/>
      <c r="K61" s="191"/>
      <c r="L61" s="211"/>
    </row>
    <row r="62" spans="1:12" ht="48" customHeight="1" x14ac:dyDescent="0.3">
      <c r="A62" s="185">
        <v>1</v>
      </c>
      <c r="B62" s="35" t="s">
        <v>134</v>
      </c>
      <c r="C62" s="36" t="s">
        <v>135</v>
      </c>
      <c r="D62" s="34">
        <v>14</v>
      </c>
      <c r="E62" s="55">
        <f>E24</f>
        <v>106.3</v>
      </c>
      <c r="F62" s="55">
        <f>D62*E62</f>
        <v>1488.2</v>
      </c>
      <c r="G62" s="56">
        <f>F62+$F$61</f>
        <v>1983.42</v>
      </c>
      <c r="H62" s="57">
        <f>G62/D62</f>
        <v>141.67285714285714</v>
      </c>
      <c r="I62" s="195">
        <f>H62/$I$11</f>
        <v>4003.7546175740326</v>
      </c>
      <c r="J62" s="196">
        <f>H62/$J$11</f>
        <v>47.366384868892389</v>
      </c>
      <c r="K62" s="196">
        <f>H62/$K$11</f>
        <v>51.237923017308184</v>
      </c>
      <c r="L62" s="197">
        <f>G62/$K$11</f>
        <v>717.33092224231461</v>
      </c>
    </row>
    <row r="63" spans="1:12" ht="49.25" customHeight="1" x14ac:dyDescent="0.3">
      <c r="A63" s="185">
        <v>2</v>
      </c>
      <c r="B63" s="35" t="s">
        <v>136</v>
      </c>
      <c r="C63" s="36" t="s">
        <v>135</v>
      </c>
      <c r="D63" s="34">
        <v>14</v>
      </c>
      <c r="E63" s="55">
        <f t="shared" ref="E63:E66" si="6">E25</f>
        <v>87.2</v>
      </c>
      <c r="F63" s="55">
        <f>D63*E63</f>
        <v>1220.8</v>
      </c>
      <c r="G63" s="56">
        <f>F63+$F$61</f>
        <v>1716.02</v>
      </c>
      <c r="H63" s="57">
        <f>G63/D63</f>
        <v>122.57285714285715</v>
      </c>
      <c r="I63" s="195">
        <f>H63/$I$11</f>
        <v>3463.9778760168756</v>
      </c>
      <c r="J63" s="196">
        <f>H63/$J$11</f>
        <v>40.980560729808474</v>
      </c>
      <c r="K63" s="196">
        <f>H63/$K$11</f>
        <v>44.330147248772924</v>
      </c>
      <c r="L63" s="197">
        <f>G63/$K$11</f>
        <v>620.62206148282098</v>
      </c>
    </row>
    <row r="64" spans="1:12" ht="48.65" customHeight="1" x14ac:dyDescent="0.3">
      <c r="A64" s="185">
        <v>3</v>
      </c>
      <c r="B64" s="35" t="s">
        <v>137</v>
      </c>
      <c r="C64" s="36" t="s">
        <v>135</v>
      </c>
      <c r="D64" s="34">
        <v>14</v>
      </c>
      <c r="E64" s="55">
        <f t="shared" si="6"/>
        <v>80.319999999999993</v>
      </c>
      <c r="F64" s="55">
        <f>D64*E64</f>
        <v>1124.48</v>
      </c>
      <c r="G64" s="56">
        <f>F64+$F$61</f>
        <v>1619.7</v>
      </c>
      <c r="H64" s="57">
        <f>G64/D64</f>
        <v>115.69285714285715</v>
      </c>
      <c r="I64" s="195">
        <f>H64/$I$11</f>
        <v>3269.5452068067584</v>
      </c>
      <c r="J64" s="196">
        <f>H64/$J$11</f>
        <v>38.680326694368823</v>
      </c>
      <c r="K64" s="196">
        <f>H64/$K$11</f>
        <v>41.841901317489018</v>
      </c>
      <c r="L64" s="197">
        <f>G64/$K$11</f>
        <v>585.78661844484623</v>
      </c>
    </row>
    <row r="65" spans="1:12" ht="33" customHeight="1" x14ac:dyDescent="0.3">
      <c r="A65" s="185">
        <v>4</v>
      </c>
      <c r="B65" s="35" t="s">
        <v>138</v>
      </c>
      <c r="C65" s="36" t="s">
        <v>135</v>
      </c>
      <c r="D65" s="34">
        <v>14</v>
      </c>
      <c r="E65" s="55">
        <f t="shared" si="6"/>
        <v>88.58</v>
      </c>
      <c r="F65" s="55">
        <f>D65*E65</f>
        <v>1240.1199999999999</v>
      </c>
      <c r="G65" s="56">
        <f>F65+$F$61</f>
        <v>1735.34</v>
      </c>
      <c r="H65" s="57">
        <f>G65/D65</f>
        <v>123.95285714285714</v>
      </c>
      <c r="I65" s="195">
        <f>H65/$I$11</f>
        <v>3502.9774521084396</v>
      </c>
      <c r="J65" s="196">
        <f>H65/$J$11</f>
        <v>41.441944882265844</v>
      </c>
      <c r="K65" s="196">
        <f>H65/$K$11</f>
        <v>44.829243089640919</v>
      </c>
      <c r="L65" s="197">
        <f>G65/$K$11</f>
        <v>627.60940325497279</v>
      </c>
    </row>
    <row r="66" spans="1:12" ht="36" customHeight="1" x14ac:dyDescent="0.3">
      <c r="A66" s="185">
        <v>5</v>
      </c>
      <c r="B66" s="35" t="s">
        <v>139</v>
      </c>
      <c r="C66" s="36" t="s">
        <v>135</v>
      </c>
      <c r="D66" s="34">
        <v>14</v>
      </c>
      <c r="E66" s="55">
        <f t="shared" si="6"/>
        <v>83.429999999999993</v>
      </c>
      <c r="F66" s="55">
        <f>D66*E66</f>
        <v>1168.02</v>
      </c>
      <c r="G66" s="56">
        <f>F66+$F$61</f>
        <v>1663.24</v>
      </c>
      <c r="H66" s="57">
        <f>G66/D66</f>
        <v>118.80285714285715</v>
      </c>
      <c r="I66" s="195">
        <f>H66/$I$11</f>
        <v>3357.4355558247039</v>
      </c>
      <c r="J66" s="196">
        <f>H66/$J$11</f>
        <v>39.720112719109714</v>
      </c>
      <c r="K66" s="196">
        <f>H66/$K$11</f>
        <v>42.966675277706017</v>
      </c>
      <c r="L66" s="197">
        <f>G66/$K$11</f>
        <v>601.53345388788421</v>
      </c>
    </row>
    <row r="67" spans="1:12" ht="13.25" hidden="1" customHeight="1" x14ac:dyDescent="0.3">
      <c r="A67" s="212"/>
      <c r="B67" s="199"/>
      <c r="C67" s="200"/>
      <c r="D67" s="201"/>
      <c r="E67" s="202"/>
      <c r="F67" s="202"/>
      <c r="G67" s="203"/>
      <c r="H67" s="204"/>
      <c r="I67" s="205"/>
      <c r="J67" s="206"/>
      <c r="K67" s="206"/>
    </row>
    <row r="68" spans="1:12" ht="31" customHeight="1" x14ac:dyDescent="0.3">
      <c r="A68" s="254" t="s">
        <v>153</v>
      </c>
      <c r="B68" s="254"/>
      <c r="C68" s="254"/>
      <c r="D68" s="47"/>
      <c r="E68" s="47"/>
      <c r="F68" s="47"/>
      <c r="G68" s="47"/>
    </row>
    <row r="69" spans="1:12" ht="12.75" customHeight="1" x14ac:dyDescent="0.3">
      <c r="A69" s="296"/>
      <c r="B69" s="297" t="s">
        <v>117</v>
      </c>
      <c r="C69" s="297" t="s">
        <v>118</v>
      </c>
      <c r="D69" s="295" t="s">
        <v>119</v>
      </c>
      <c r="E69" s="295" t="s">
        <v>120</v>
      </c>
      <c r="F69" s="295" t="s">
        <v>121</v>
      </c>
      <c r="G69" s="267" t="s">
        <v>148</v>
      </c>
      <c r="H69" s="267" t="s">
        <v>149</v>
      </c>
      <c r="I69" s="267" t="s">
        <v>272</v>
      </c>
      <c r="J69" s="267" t="s">
        <v>273</v>
      </c>
      <c r="K69" s="267" t="s">
        <v>274</v>
      </c>
      <c r="L69" s="267" t="s">
        <v>275</v>
      </c>
    </row>
    <row r="70" spans="1:12" ht="20.399999999999999" customHeight="1" x14ac:dyDescent="0.3">
      <c r="A70" s="296"/>
      <c r="B70" s="297"/>
      <c r="C70" s="297"/>
      <c r="D70" s="295"/>
      <c r="E70" s="295"/>
      <c r="F70" s="295"/>
      <c r="G70" s="268"/>
      <c r="H70" s="268"/>
      <c r="I70" s="268"/>
      <c r="J70" s="268"/>
      <c r="K70" s="268"/>
      <c r="L70" s="268"/>
    </row>
    <row r="71" spans="1:12" ht="19.25" customHeight="1" x14ac:dyDescent="0.3">
      <c r="A71" s="296"/>
      <c r="B71" s="297"/>
      <c r="C71" s="297"/>
      <c r="D71" s="295"/>
      <c r="E71" s="295"/>
      <c r="F71" s="295"/>
      <c r="G71" s="269"/>
      <c r="H71" s="269"/>
      <c r="I71" s="269"/>
      <c r="J71" s="269"/>
      <c r="K71" s="269"/>
      <c r="L71" s="269"/>
    </row>
    <row r="72" spans="1:12" ht="15.5" x14ac:dyDescent="0.3">
      <c r="A72" s="185">
        <v>1</v>
      </c>
      <c r="B72" s="31" t="s">
        <v>122</v>
      </c>
      <c r="C72" s="42" t="s">
        <v>123</v>
      </c>
      <c r="D72" s="33">
        <v>1</v>
      </c>
      <c r="E72" s="55">
        <f>E34</f>
        <v>44.64</v>
      </c>
      <c r="F72" s="55">
        <f t="shared" ref="F72:F79" si="7">D72*E72</f>
        <v>44.64</v>
      </c>
      <c r="G72" s="274"/>
      <c r="H72" s="274"/>
      <c r="I72" s="274"/>
      <c r="J72" s="274"/>
      <c r="K72" s="274"/>
      <c r="L72" s="274"/>
    </row>
    <row r="73" spans="1:12" ht="15.5" x14ac:dyDescent="0.3">
      <c r="A73" s="185">
        <v>2</v>
      </c>
      <c r="B73" s="31" t="s">
        <v>124</v>
      </c>
      <c r="C73" s="42" t="s">
        <v>125</v>
      </c>
      <c r="D73" s="33">
        <v>1</v>
      </c>
      <c r="E73" s="55">
        <f t="shared" ref="E73:E79" si="8">E35</f>
        <v>4.0999999999999996</v>
      </c>
      <c r="F73" s="55">
        <f t="shared" si="7"/>
        <v>4.0999999999999996</v>
      </c>
      <c r="G73" s="275"/>
      <c r="H73" s="275"/>
      <c r="I73" s="275"/>
      <c r="J73" s="275"/>
      <c r="K73" s="275"/>
      <c r="L73" s="275"/>
    </row>
    <row r="74" spans="1:12" ht="15.5" x14ac:dyDescent="0.3">
      <c r="A74" s="185">
        <v>3</v>
      </c>
      <c r="B74" s="31" t="s">
        <v>126</v>
      </c>
      <c r="C74" s="42" t="s">
        <v>125</v>
      </c>
      <c r="D74" s="33">
        <v>1</v>
      </c>
      <c r="E74" s="55">
        <f t="shared" si="8"/>
        <v>4.37</v>
      </c>
      <c r="F74" s="55">
        <f t="shared" si="7"/>
        <v>4.37</v>
      </c>
      <c r="G74" s="275"/>
      <c r="H74" s="275"/>
      <c r="I74" s="275"/>
      <c r="J74" s="275"/>
      <c r="K74" s="275"/>
      <c r="L74" s="275"/>
    </row>
    <row r="75" spans="1:12" ht="15.5" x14ac:dyDescent="0.3">
      <c r="A75" s="185">
        <v>4</v>
      </c>
      <c r="B75" s="31" t="s">
        <v>127</v>
      </c>
      <c r="C75" s="42" t="s">
        <v>125</v>
      </c>
      <c r="D75" s="33">
        <v>1</v>
      </c>
      <c r="E75" s="55">
        <f t="shared" si="8"/>
        <v>10.56</v>
      </c>
      <c r="F75" s="55">
        <f t="shared" si="7"/>
        <v>10.56</v>
      </c>
      <c r="G75" s="275"/>
      <c r="H75" s="275"/>
      <c r="I75" s="275"/>
      <c r="J75" s="275"/>
      <c r="K75" s="275"/>
      <c r="L75" s="275"/>
    </row>
    <row r="76" spans="1:12" ht="30" customHeight="1" x14ac:dyDescent="0.3">
      <c r="A76" s="185">
        <v>5</v>
      </c>
      <c r="B76" s="31" t="s">
        <v>128</v>
      </c>
      <c r="C76" s="42" t="s">
        <v>129</v>
      </c>
      <c r="D76" s="33">
        <v>9</v>
      </c>
      <c r="E76" s="55">
        <f t="shared" si="8"/>
        <v>13.47</v>
      </c>
      <c r="F76" s="55">
        <f t="shared" si="7"/>
        <v>121.23</v>
      </c>
      <c r="G76" s="275"/>
      <c r="H76" s="275"/>
      <c r="I76" s="275"/>
      <c r="J76" s="275"/>
      <c r="K76" s="275"/>
      <c r="L76" s="275"/>
    </row>
    <row r="77" spans="1:12" ht="15.5" x14ac:dyDescent="0.3">
      <c r="A77" s="185">
        <v>6</v>
      </c>
      <c r="B77" s="31" t="s">
        <v>130</v>
      </c>
      <c r="C77" s="42" t="s">
        <v>129</v>
      </c>
      <c r="D77" s="33">
        <v>9</v>
      </c>
      <c r="E77" s="55">
        <f t="shared" si="8"/>
        <v>5.12</v>
      </c>
      <c r="F77" s="55">
        <f t="shared" si="7"/>
        <v>46.08</v>
      </c>
      <c r="G77" s="275"/>
      <c r="H77" s="275"/>
      <c r="I77" s="275"/>
      <c r="J77" s="275"/>
      <c r="K77" s="275"/>
      <c r="L77" s="275"/>
    </row>
    <row r="78" spans="1:12" ht="45" customHeight="1" x14ac:dyDescent="0.3">
      <c r="A78" s="185">
        <v>7</v>
      </c>
      <c r="B78" s="227" t="s">
        <v>140</v>
      </c>
      <c r="C78" s="42" t="s">
        <v>141</v>
      </c>
      <c r="D78" s="33">
        <v>9</v>
      </c>
      <c r="E78" s="55">
        <f t="shared" si="8"/>
        <v>1.81</v>
      </c>
      <c r="F78" s="55">
        <f t="shared" si="7"/>
        <v>16.29</v>
      </c>
      <c r="G78" s="275"/>
      <c r="H78" s="275"/>
      <c r="I78" s="275"/>
      <c r="J78" s="275"/>
      <c r="K78" s="275"/>
      <c r="L78" s="275"/>
    </row>
    <row r="79" spans="1:12" ht="33.5" customHeight="1" x14ac:dyDescent="0.3">
      <c r="A79" s="185">
        <v>8</v>
      </c>
      <c r="B79" s="226" t="s">
        <v>152</v>
      </c>
      <c r="C79" s="42" t="s">
        <v>129</v>
      </c>
      <c r="D79" s="33">
        <v>9</v>
      </c>
      <c r="E79" s="55">
        <f t="shared" si="8"/>
        <v>10.47</v>
      </c>
      <c r="F79" s="55">
        <f t="shared" si="7"/>
        <v>94.23</v>
      </c>
      <c r="G79" s="275"/>
      <c r="H79" s="275"/>
      <c r="I79" s="275"/>
      <c r="J79" s="275"/>
      <c r="K79" s="275"/>
      <c r="L79" s="275"/>
    </row>
    <row r="80" spans="1:12" ht="15.5" x14ac:dyDescent="0.35">
      <c r="A80" s="185"/>
      <c r="B80" s="31" t="s">
        <v>133</v>
      </c>
      <c r="C80" s="42"/>
      <c r="D80" s="33"/>
      <c r="E80" s="33"/>
      <c r="F80" s="60">
        <f>SUM(F72:F79)</f>
        <v>341.5</v>
      </c>
      <c r="G80" s="191"/>
      <c r="H80" s="191"/>
      <c r="I80" s="191"/>
      <c r="J80" s="191"/>
      <c r="K80" s="191"/>
      <c r="L80" s="211"/>
    </row>
    <row r="81" spans="1:12" ht="32" customHeight="1" x14ac:dyDescent="0.3">
      <c r="A81" s="185">
        <v>1</v>
      </c>
      <c r="B81" s="35" t="s">
        <v>134</v>
      </c>
      <c r="C81" s="36" t="s">
        <v>135</v>
      </c>
      <c r="D81" s="34">
        <v>14</v>
      </c>
      <c r="E81" s="55">
        <f>E62</f>
        <v>106.3</v>
      </c>
      <c r="F81" s="55">
        <f>D81*E81</f>
        <v>1488.2</v>
      </c>
      <c r="G81" s="56">
        <f>F81+$F$80</f>
        <v>1829.7</v>
      </c>
      <c r="H81" s="57">
        <f>G81/D81</f>
        <v>130.69285714285715</v>
      </c>
      <c r="I81" s="195">
        <f>H81/$I$11</f>
        <v>3693.4536425846304</v>
      </c>
      <c r="J81" s="196">
        <f>H81/$J$11</f>
        <v>43.695371829775041</v>
      </c>
      <c r="K81" s="196">
        <f>H81/$K$11</f>
        <v>47.266856109532419</v>
      </c>
      <c r="L81" s="197">
        <f>G81/$K$11</f>
        <v>661.73598553345391</v>
      </c>
    </row>
    <row r="82" spans="1:12" ht="32" customHeight="1" x14ac:dyDescent="0.3">
      <c r="A82" s="185">
        <v>2</v>
      </c>
      <c r="B82" s="35" t="s">
        <v>136</v>
      </c>
      <c r="C82" s="36" t="s">
        <v>135</v>
      </c>
      <c r="D82" s="34">
        <v>14</v>
      </c>
      <c r="E82" s="55">
        <f t="shared" ref="E82:E85" si="9">E63</f>
        <v>87.2</v>
      </c>
      <c r="F82" s="55">
        <f>D82*E82</f>
        <v>1220.8</v>
      </c>
      <c r="G82" s="56">
        <f>F82+$F$80</f>
        <v>1562.3</v>
      </c>
      <c r="H82" s="57">
        <f>G82/D82</f>
        <v>111.59285714285714</v>
      </c>
      <c r="I82" s="195">
        <f>H82/$I$11</f>
        <v>3153.6769010274734</v>
      </c>
      <c r="J82" s="196">
        <f>H82/$J$11</f>
        <v>37.309547690691119</v>
      </c>
      <c r="K82" s="196">
        <f>H82/$K$11</f>
        <v>40.359080340997153</v>
      </c>
      <c r="L82" s="197">
        <f>G82/$K$11</f>
        <v>565.02712477396017</v>
      </c>
    </row>
    <row r="83" spans="1:12" ht="32" customHeight="1" x14ac:dyDescent="0.3">
      <c r="A83" s="185">
        <v>3</v>
      </c>
      <c r="B83" s="35" t="s">
        <v>137</v>
      </c>
      <c r="C83" s="36" t="s">
        <v>135</v>
      </c>
      <c r="D83" s="34">
        <v>14</v>
      </c>
      <c r="E83" s="55">
        <f t="shared" si="9"/>
        <v>80.319999999999993</v>
      </c>
      <c r="F83" s="55">
        <f>D83*E83</f>
        <v>1124.48</v>
      </c>
      <c r="G83" s="56">
        <f>F83+$F$80</f>
        <v>1465.98</v>
      </c>
      <c r="H83" s="57">
        <f>G83/D83</f>
        <v>104.71285714285715</v>
      </c>
      <c r="I83" s="195">
        <f>H83/$I$11</f>
        <v>2959.2442318173562</v>
      </c>
      <c r="J83" s="196">
        <f>H83/$J$11</f>
        <v>35.009313655251468</v>
      </c>
      <c r="K83" s="196">
        <f>H83/$K$11</f>
        <v>37.870834409713254</v>
      </c>
      <c r="L83" s="197">
        <f>G83/$K$11</f>
        <v>530.19168173598553</v>
      </c>
    </row>
    <row r="84" spans="1:12" ht="32" customHeight="1" x14ac:dyDescent="0.3">
      <c r="A84" s="185">
        <v>4</v>
      </c>
      <c r="B84" s="35" t="s">
        <v>138</v>
      </c>
      <c r="C84" s="36" t="s">
        <v>135</v>
      </c>
      <c r="D84" s="34">
        <v>14</v>
      </c>
      <c r="E84" s="55">
        <f t="shared" si="9"/>
        <v>88.58</v>
      </c>
      <c r="F84" s="55">
        <f>D84*E84</f>
        <v>1240.1199999999999</v>
      </c>
      <c r="G84" s="56">
        <f>F84+$F$80</f>
        <v>1581.62</v>
      </c>
      <c r="H84" s="57">
        <f>G84/D84</f>
        <v>112.97285714285714</v>
      </c>
      <c r="I84" s="195">
        <f>H84/$I$11</f>
        <v>3192.6764771190374</v>
      </c>
      <c r="J84" s="196">
        <f>H84/$J$11</f>
        <v>37.770931843148489</v>
      </c>
      <c r="K84" s="196">
        <f>H84/$K$11</f>
        <v>40.858176181865147</v>
      </c>
      <c r="L84" s="197">
        <f>G84/$K$11</f>
        <v>572.01446654611209</v>
      </c>
    </row>
    <row r="85" spans="1:12" ht="32" customHeight="1" x14ac:dyDescent="0.3">
      <c r="A85" s="185">
        <v>5</v>
      </c>
      <c r="B85" s="35" t="s">
        <v>139</v>
      </c>
      <c r="C85" s="36" t="s">
        <v>135</v>
      </c>
      <c r="D85" s="34">
        <v>14</v>
      </c>
      <c r="E85" s="55">
        <f t="shared" si="9"/>
        <v>83.429999999999993</v>
      </c>
      <c r="F85" s="55">
        <f>D85*E85</f>
        <v>1168.02</v>
      </c>
      <c r="G85" s="56">
        <f>F85+$F$80</f>
        <v>1509.52</v>
      </c>
      <c r="H85" s="57">
        <f>G85/D85</f>
        <v>107.82285714285715</v>
      </c>
      <c r="I85" s="195">
        <f>H85/$I$11</f>
        <v>3047.1345808353017</v>
      </c>
      <c r="J85" s="196">
        <f>H85/$J$11</f>
        <v>36.049099679992359</v>
      </c>
      <c r="K85" s="196">
        <f>H85/$K$11</f>
        <v>38.995608369930252</v>
      </c>
      <c r="L85" s="197">
        <f>G85/$K$11</f>
        <v>545.93851717902351</v>
      </c>
    </row>
    <row r="86" spans="1:12" ht="20.5" customHeight="1" x14ac:dyDescent="0.35">
      <c r="A86" s="217"/>
      <c r="B86" s="48" t="s">
        <v>143</v>
      </c>
      <c r="C86" s="49"/>
      <c r="D86" s="50"/>
      <c r="E86" s="51" t="s">
        <v>144</v>
      </c>
      <c r="F86" s="44"/>
      <c r="G86" s="51"/>
    </row>
    <row r="87" spans="1:12" ht="15.5" x14ac:dyDescent="0.35">
      <c r="A87" s="217"/>
      <c r="B87" s="52"/>
      <c r="C87" s="53"/>
      <c r="D87" s="6"/>
      <c r="E87" s="6"/>
      <c r="F87" s="44"/>
      <c r="G87" s="6"/>
    </row>
    <row r="88" spans="1:12" ht="15.5" x14ac:dyDescent="0.35">
      <c r="A88" s="217"/>
      <c r="B88" s="48" t="s">
        <v>145</v>
      </c>
      <c r="C88" s="49"/>
      <c r="D88" s="50"/>
      <c r="E88" s="51" t="s">
        <v>146</v>
      </c>
      <c r="F88" s="44"/>
      <c r="G88" s="51"/>
    </row>
    <row r="89" spans="1:12" ht="15.5" x14ac:dyDescent="0.35">
      <c r="A89" s="217"/>
      <c r="B89" s="44"/>
      <c r="C89" s="293"/>
      <c r="D89" s="293"/>
      <c r="E89" s="37"/>
      <c r="F89" s="44"/>
      <c r="G89" s="28"/>
    </row>
  </sheetData>
  <mergeCells count="78">
    <mergeCell ref="C89:D89"/>
    <mergeCell ref="L69:L71"/>
    <mergeCell ref="G72:G79"/>
    <mergeCell ref="H72:H79"/>
    <mergeCell ref="I72:I79"/>
    <mergeCell ref="J72:J79"/>
    <mergeCell ref="K72:K79"/>
    <mergeCell ref="L72:L79"/>
    <mergeCell ref="F69:F71"/>
    <mergeCell ref="G69:G71"/>
    <mergeCell ref="H69:H71"/>
    <mergeCell ref="I69:I71"/>
    <mergeCell ref="J69:J71"/>
    <mergeCell ref="K69:K71"/>
    <mergeCell ref="A69:A71"/>
    <mergeCell ref="B69:B71"/>
    <mergeCell ref="C69:C71"/>
    <mergeCell ref="D69:D71"/>
    <mergeCell ref="E69:E71"/>
    <mergeCell ref="L53:L60"/>
    <mergeCell ref="G50:G52"/>
    <mergeCell ref="H50:H52"/>
    <mergeCell ref="I50:I52"/>
    <mergeCell ref="J50:J52"/>
    <mergeCell ref="K50:K52"/>
    <mergeCell ref="L50:L52"/>
    <mergeCell ref="G53:G60"/>
    <mergeCell ref="H53:H60"/>
    <mergeCell ref="I53:I60"/>
    <mergeCell ref="J53:J60"/>
    <mergeCell ref="K53:K60"/>
    <mergeCell ref="A50:A52"/>
    <mergeCell ref="B50:B52"/>
    <mergeCell ref="C50:C52"/>
    <mergeCell ref="D50:D52"/>
    <mergeCell ref="E50:E52"/>
    <mergeCell ref="F50:F52"/>
    <mergeCell ref="G34:G41"/>
    <mergeCell ref="H34:H41"/>
    <mergeCell ref="I34:I41"/>
    <mergeCell ref="J34:J41"/>
    <mergeCell ref="K34:K41"/>
    <mergeCell ref="L34:L41"/>
    <mergeCell ref="G31:G33"/>
    <mergeCell ref="H31:H33"/>
    <mergeCell ref="I31:I33"/>
    <mergeCell ref="J31:J33"/>
    <mergeCell ref="K31:K33"/>
    <mergeCell ref="L31:L33"/>
    <mergeCell ref="C23:F23"/>
    <mergeCell ref="A31:A33"/>
    <mergeCell ref="B31:B33"/>
    <mergeCell ref="C31:C33"/>
    <mergeCell ref="D31:D33"/>
    <mergeCell ref="E31:E33"/>
    <mergeCell ref="F31:F33"/>
    <mergeCell ref="L15:L22"/>
    <mergeCell ref="G12:G14"/>
    <mergeCell ref="H12:H14"/>
    <mergeCell ref="I12:I14"/>
    <mergeCell ref="J12:J14"/>
    <mergeCell ref="K12:K14"/>
    <mergeCell ref="L12:L14"/>
    <mergeCell ref="G15:G22"/>
    <mergeCell ref="H15:H22"/>
    <mergeCell ref="I15:I22"/>
    <mergeCell ref="J15:J22"/>
    <mergeCell ref="K15:K22"/>
    <mergeCell ref="B7:G7"/>
    <mergeCell ref="B8:G8"/>
    <mergeCell ref="B9:G9"/>
    <mergeCell ref="B10:G10"/>
    <mergeCell ref="A12:A14"/>
    <mergeCell ref="B12:B14"/>
    <mergeCell ref="C12:C14"/>
    <mergeCell ref="D12:D14"/>
    <mergeCell ref="E12:E14"/>
    <mergeCell ref="F12:F14"/>
  </mergeCells>
  <pageMargins left="0.70866141732283472" right="0.70866141732283472" top="0.74803149606299213" bottom="0.74803149606299213" header="0.31496062992125984" footer="0.31496062992125984"/>
  <pageSetup paperSize="9" scale="88" fitToHeight="4" orientation="landscape" verticalDpi="0" r:id="rId1"/>
  <rowBreaks count="3" manualBreakCount="3">
    <brk id="28" max="16383" man="1"/>
    <brk id="48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рб</vt:lpstr>
      <vt:lpstr>программы РБ</vt:lpstr>
      <vt:lpstr>№3 ин</vt:lpstr>
      <vt:lpstr>№2</vt:lpstr>
      <vt:lpstr>№1</vt:lpstr>
      <vt:lpstr>прог1</vt:lpstr>
      <vt:lpstr>прог 2</vt:lpstr>
      <vt:lpstr>прог3</vt:lpstr>
      <vt:lpstr>№1!Заголовки_для_печати</vt:lpstr>
      <vt:lpstr>№2!Заголовки_для_печати</vt:lpstr>
      <vt:lpstr>'№3 ин'!Заголовки_для_печати</vt:lpstr>
      <vt:lpstr>рб!Заголовки_для_печати</vt:lpstr>
      <vt:lpstr>№1!Область_печати</vt:lpstr>
      <vt:lpstr>№2!Область_печати</vt:lpstr>
      <vt:lpstr>'№3 ин'!Область_печати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</dc:creator>
  <cp:lastModifiedBy>Buh</cp:lastModifiedBy>
  <cp:lastPrinted>2022-04-26T05:25:54Z</cp:lastPrinted>
  <dcterms:created xsi:type="dcterms:W3CDTF">2018-02-15T12:24:13Z</dcterms:created>
  <dcterms:modified xsi:type="dcterms:W3CDTF">2022-04-26T05:32:51Z</dcterms:modified>
</cp:coreProperties>
</file>